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60" yWindow="675" windowWidth="20325" windowHeight="8430" tabRatio="830" activeTab="1"/>
  </bookViews>
  <sheets>
    <sheet name="Instructions" sheetId="21" r:id="rId1"/>
    <sheet name="Year 1" sheetId="9" r:id="rId2"/>
    <sheet name="Year 2" sheetId="1" r:id="rId3"/>
    <sheet name="Year 3" sheetId="8" state="hidden" r:id="rId4"/>
    <sheet name="Year 4" sheetId="10" state="hidden" r:id="rId5"/>
    <sheet name="Year 5" sheetId="11" state="hidden" r:id="rId6"/>
    <sheet name=" Year 3" sheetId="14" r:id="rId7"/>
    <sheet name=" Year 4" sheetId="15" r:id="rId8"/>
    <sheet name=" Year 5" sheetId="16" r:id="rId9"/>
    <sheet name="Entire" sheetId="7" r:id="rId10"/>
    <sheet name="Face Page Values" sheetId="12" r:id="rId11"/>
    <sheet name="Modular Budget Values" sheetId="13" r:id="rId12"/>
  </sheets>
  <definedNames>
    <definedName name="_xlnm.Print_Area" localSheetId="6">' Year 3'!$A$1:$L$49</definedName>
    <definedName name="_xlnm.Print_Area" localSheetId="7">' Year 4'!$A$1:$L$49</definedName>
    <definedName name="_xlnm.Print_Area" localSheetId="8">' Year 5'!$A$1:$L$49</definedName>
    <definedName name="_xlnm.Print_Area" localSheetId="9">Entire!$A$1:$H$29</definedName>
    <definedName name="_xlnm.Print_Area" localSheetId="10">'Face Page Values'!$A$1:$H$10</definedName>
    <definedName name="_xlnm.Print_Area" localSheetId="11">'Modular Budget Values'!$A$1:$G$43</definedName>
    <definedName name="_xlnm.Print_Area" localSheetId="1">'Year 1'!$A$1:$L$49</definedName>
    <definedName name="_xlnm.Print_Area" localSheetId="2">'Year 2'!$A$1:$L$49</definedName>
    <definedName name="_xlnm.Print_Area" localSheetId="3">'Year 3'!$A$1:$L$49</definedName>
    <definedName name="_xlnm.Print_Area" localSheetId="4">'Year 4'!$A$1:$L$49</definedName>
    <definedName name="_xlnm.Print_Area" localSheetId="5">'Year 5'!$A$1:$L$49</definedName>
  </definedNames>
  <calcPr calcId="145621" fullPrecision="0"/>
</workbook>
</file>

<file path=xl/calcChain.xml><?xml version="1.0" encoding="utf-8"?>
<calcChain xmlns="http://schemas.openxmlformats.org/spreadsheetml/2006/main">
  <c r="F13" i="16" l="1"/>
  <c r="F12" i="16"/>
  <c r="F13" i="15"/>
  <c r="F12" i="15"/>
  <c r="F13" i="14"/>
  <c r="F12" i="14"/>
  <c r="F13" i="1"/>
  <c r="F12" i="1"/>
  <c r="I31" i="15" l="1"/>
  <c r="I30" i="15"/>
  <c r="I31" i="14"/>
  <c r="I30" i="14"/>
  <c r="I31" i="1"/>
  <c r="I30" i="1"/>
  <c r="I16" i="9"/>
  <c r="I20" i="9"/>
  <c r="I27" i="9"/>
  <c r="I31" i="9"/>
  <c r="D13" i="7"/>
  <c r="I30" i="9"/>
  <c r="I29" i="9"/>
  <c r="I38" i="9"/>
  <c r="G6" i="9"/>
  <c r="H6" i="9"/>
  <c r="G3" i="1"/>
  <c r="C6" i="1"/>
  <c r="B7" i="1"/>
  <c r="B7" i="14"/>
  <c r="B7" i="15"/>
  <c r="B7" i="16"/>
  <c r="B8" i="1"/>
  <c r="B8" i="14"/>
  <c r="B8" i="15"/>
  <c r="B8" i="16"/>
  <c r="B9" i="1"/>
  <c r="B9" i="14"/>
  <c r="B9" i="15"/>
  <c r="B9" i="16"/>
  <c r="B10" i="1"/>
  <c r="B10" i="14"/>
  <c r="B10" i="15"/>
  <c r="B10" i="16"/>
  <c r="B11" i="1"/>
  <c r="B11" i="14"/>
  <c r="B11" i="15"/>
  <c r="B11" i="16"/>
  <c r="B12" i="1"/>
  <c r="B12" i="14"/>
  <c r="B12" i="15"/>
  <c r="B12" i="16"/>
  <c r="B13" i="1"/>
  <c r="B13" i="14"/>
  <c r="B13" i="15"/>
  <c r="B13" i="16"/>
  <c r="A7" i="1"/>
  <c r="A7" i="14"/>
  <c r="A7" i="15"/>
  <c r="A7" i="16"/>
  <c r="A8" i="1"/>
  <c r="A8" i="14"/>
  <c r="A8" i="15"/>
  <c r="A8" i="16"/>
  <c r="A9" i="1"/>
  <c r="A9" i="14"/>
  <c r="A9" i="15"/>
  <c r="A9" i="16"/>
  <c r="A10" i="1"/>
  <c r="A10" i="14"/>
  <c r="A10" i="15"/>
  <c r="A10" i="16"/>
  <c r="A11" i="1"/>
  <c r="A11" i="14"/>
  <c r="A11" i="15"/>
  <c r="A11" i="16"/>
  <c r="A12" i="1"/>
  <c r="A12" i="14"/>
  <c r="A12" i="15"/>
  <c r="A12" i="16"/>
  <c r="A13" i="1"/>
  <c r="A13" i="14"/>
  <c r="A13" i="15"/>
  <c r="A13" i="16"/>
  <c r="A6" i="1"/>
  <c r="A6" i="14"/>
  <c r="A6" i="15"/>
  <c r="A6" i="16"/>
  <c r="C38" i="13"/>
  <c r="C119" i="13" s="1"/>
  <c r="C139" i="13" s="1"/>
  <c r="C160" i="13" s="1"/>
  <c r="B40" i="13"/>
  <c r="B121" i="13"/>
  <c r="B141" i="13"/>
  <c r="B162" i="13"/>
  <c r="H27" i="14"/>
  <c r="H27" i="15"/>
  <c r="H27" i="16"/>
  <c r="H36" i="1"/>
  <c r="H36" i="14"/>
  <c r="H36" i="15"/>
  <c r="H36" i="16"/>
  <c r="H37" i="1"/>
  <c r="H37" i="14"/>
  <c r="H37" i="15"/>
  <c r="H37" i="16"/>
  <c r="H38" i="1"/>
  <c r="H38" i="14"/>
  <c r="H38" i="15"/>
  <c r="H38" i="16"/>
  <c r="H35" i="1"/>
  <c r="H35" i="14"/>
  <c r="H35" i="15"/>
  <c r="H35" i="16"/>
  <c r="C36" i="1"/>
  <c r="C36" i="14"/>
  <c r="C36" i="15"/>
  <c r="C36" i="16"/>
  <c r="C37" i="1"/>
  <c r="C37" i="14"/>
  <c r="C37" i="15"/>
  <c r="C37" i="16"/>
  <c r="C38" i="1"/>
  <c r="C38" i="14"/>
  <c r="C38" i="15"/>
  <c r="C38" i="16"/>
  <c r="C35" i="1"/>
  <c r="C35" i="14"/>
  <c r="C35" i="15"/>
  <c r="H29" i="1"/>
  <c r="H29" i="14"/>
  <c r="H23" i="1"/>
  <c r="H23" i="14"/>
  <c r="H23" i="15"/>
  <c r="H23" i="16"/>
  <c r="H24" i="1"/>
  <c r="H24" i="14"/>
  <c r="H24" i="15"/>
  <c r="H24" i="16"/>
  <c r="H25" i="1"/>
  <c r="H25" i="14"/>
  <c r="H25" i="15"/>
  <c r="H25" i="16"/>
  <c r="H26" i="1"/>
  <c r="H26" i="14"/>
  <c r="H26" i="15"/>
  <c r="H26" i="16"/>
  <c r="H22" i="1"/>
  <c r="H22" i="14"/>
  <c r="H22" i="15"/>
  <c r="H22" i="16"/>
  <c r="C23" i="1"/>
  <c r="C23" i="14"/>
  <c r="C23" i="15"/>
  <c r="C23" i="16"/>
  <c r="C24" i="1"/>
  <c r="C24" i="14"/>
  <c r="C24" i="15"/>
  <c r="C24" i="16"/>
  <c r="C25" i="1"/>
  <c r="C25" i="14"/>
  <c r="C25" i="15"/>
  <c r="C25" i="16"/>
  <c r="C26" i="1"/>
  <c r="C26" i="14"/>
  <c r="C26" i="15"/>
  <c r="C26" i="16"/>
  <c r="C27" i="1"/>
  <c r="C27" i="14"/>
  <c r="C27" i="15"/>
  <c r="C27" i="16"/>
  <c r="C22" i="1"/>
  <c r="C22" i="14"/>
  <c r="C22" i="15"/>
  <c r="I27" i="15"/>
  <c r="G10" i="7"/>
  <c r="D19" i="7"/>
  <c r="E19" i="7"/>
  <c r="F16" i="7"/>
  <c r="F19" i="7"/>
  <c r="G16" i="7"/>
  <c r="G19" i="7"/>
  <c r="H16" i="7"/>
  <c r="H19" i="7"/>
  <c r="E16" i="7"/>
  <c r="D150" i="13"/>
  <c r="D129" i="13"/>
  <c r="D109" i="13"/>
  <c r="D28" i="13"/>
  <c r="D8" i="13"/>
  <c r="D16" i="7"/>
  <c r="F6" i="1"/>
  <c r="F6" i="14"/>
  <c r="G6" i="14"/>
  <c r="F7" i="1"/>
  <c r="G7" i="1"/>
  <c r="F8" i="1"/>
  <c r="F9" i="1"/>
  <c r="G9" i="1"/>
  <c r="F10" i="1"/>
  <c r="F10" i="14"/>
  <c r="G6" i="1"/>
  <c r="H6" i="1"/>
  <c r="G7" i="9"/>
  <c r="G8" i="9"/>
  <c r="G9" i="9"/>
  <c r="G10" i="9"/>
  <c r="N3" i="1"/>
  <c r="I3" i="1"/>
  <c r="G3" i="14"/>
  <c r="I3" i="14"/>
  <c r="G3" i="15"/>
  <c r="I3" i="15"/>
  <c r="G3" i="16"/>
  <c r="I3" i="16"/>
  <c r="H7" i="9"/>
  <c r="I7" i="9"/>
  <c r="H8" i="9"/>
  <c r="I8" i="9"/>
  <c r="H9" i="9"/>
  <c r="I9" i="9"/>
  <c r="H10" i="9"/>
  <c r="I10" i="9"/>
  <c r="K10" i="1"/>
  <c r="G10" i="1"/>
  <c r="F11" i="1"/>
  <c r="K11" i="1"/>
  <c r="K11" i="8"/>
  <c r="G12" i="14"/>
  <c r="K12" i="1"/>
  <c r="G13" i="14"/>
  <c r="H13" i="14" s="1"/>
  <c r="I13" i="14" s="1"/>
  <c r="K13" i="1"/>
  <c r="C13" i="1"/>
  <c r="I29" i="1"/>
  <c r="E11" i="7"/>
  <c r="K10" i="14"/>
  <c r="K11" i="14"/>
  <c r="C11" i="14"/>
  <c r="K12" i="14"/>
  <c r="K13" i="14"/>
  <c r="C13" i="14"/>
  <c r="K10" i="15"/>
  <c r="K11" i="15"/>
  <c r="C11" i="15"/>
  <c r="K12" i="15"/>
  <c r="K13" i="15"/>
  <c r="C13" i="15"/>
  <c r="K10" i="16"/>
  <c r="C10" i="16"/>
  <c r="K11" i="16"/>
  <c r="K12" i="16"/>
  <c r="C12" i="16"/>
  <c r="K13" i="16"/>
  <c r="C13" i="16"/>
  <c r="I20" i="16"/>
  <c r="I20" i="1"/>
  <c r="F12" i="7"/>
  <c r="F13" i="7"/>
  <c r="F14" i="7"/>
  <c r="G12" i="7"/>
  <c r="G13" i="7"/>
  <c r="G14" i="7"/>
  <c r="H12" i="7"/>
  <c r="H13" i="7"/>
  <c r="H14" i="7"/>
  <c r="G1" i="16"/>
  <c r="N2" i="16"/>
  <c r="N3" i="16"/>
  <c r="C6" i="16"/>
  <c r="C7" i="16"/>
  <c r="C8" i="16"/>
  <c r="C9" i="16"/>
  <c r="C11" i="16"/>
  <c r="I16" i="16"/>
  <c r="I20" i="15"/>
  <c r="I20" i="14"/>
  <c r="G1" i="15"/>
  <c r="N2" i="15"/>
  <c r="N3" i="15"/>
  <c r="C6" i="15"/>
  <c r="C7" i="15"/>
  <c r="C8" i="15"/>
  <c r="C9" i="15"/>
  <c r="C10" i="15"/>
  <c r="C12" i="15"/>
  <c r="I16" i="15"/>
  <c r="G1" i="14"/>
  <c r="N2" i="14"/>
  <c r="N3" i="14"/>
  <c r="C6" i="14"/>
  <c r="C7" i="14"/>
  <c r="C8" i="14"/>
  <c r="C9" i="14"/>
  <c r="C10" i="14"/>
  <c r="C12" i="14"/>
  <c r="I16" i="14"/>
  <c r="C53" i="13"/>
  <c r="N2" i="1"/>
  <c r="N2" i="8"/>
  <c r="G3" i="8"/>
  <c r="N2" i="10"/>
  <c r="G3" i="10"/>
  <c r="N2" i="11"/>
  <c r="G3" i="11"/>
  <c r="F6" i="8"/>
  <c r="F6" i="15"/>
  <c r="G6" i="15"/>
  <c r="F7" i="8"/>
  <c r="G7" i="8"/>
  <c r="F8" i="8"/>
  <c r="F8" i="15"/>
  <c r="G8" i="15"/>
  <c r="H8" i="15"/>
  <c r="I8" i="15"/>
  <c r="F9" i="8"/>
  <c r="F9" i="10"/>
  <c r="F9" i="16"/>
  <c r="G9" i="16"/>
  <c r="K9" i="8"/>
  <c r="G9" i="8"/>
  <c r="H9" i="8"/>
  <c r="I9" i="8"/>
  <c r="F10" i="8"/>
  <c r="F10" i="15"/>
  <c r="G10" i="15"/>
  <c r="H10" i="15"/>
  <c r="I10" i="15"/>
  <c r="K10" i="8"/>
  <c r="G10" i="8"/>
  <c r="K12" i="8"/>
  <c r="K13" i="8"/>
  <c r="K13" i="10"/>
  <c r="K6" i="10"/>
  <c r="K7" i="10"/>
  <c r="K7" i="11"/>
  <c r="C7" i="11"/>
  <c r="K8" i="10"/>
  <c r="K6" i="11"/>
  <c r="K8" i="11"/>
  <c r="I16" i="1"/>
  <c r="E8" i="7"/>
  <c r="B7" i="8"/>
  <c r="B7" i="10"/>
  <c r="B7" i="11"/>
  <c r="B8" i="8"/>
  <c r="B8" i="10"/>
  <c r="B8" i="11"/>
  <c r="B10" i="8"/>
  <c r="B10" i="10"/>
  <c r="B10" i="11"/>
  <c r="B11" i="8"/>
  <c r="B11" i="10"/>
  <c r="B11" i="11"/>
  <c r="B12" i="8"/>
  <c r="B12" i="10"/>
  <c r="B12" i="11"/>
  <c r="A7" i="8"/>
  <c r="A7" i="10"/>
  <c r="A7" i="11"/>
  <c r="A8" i="8"/>
  <c r="A8" i="10"/>
  <c r="A8" i="11"/>
  <c r="A9" i="8"/>
  <c r="A9" i="10"/>
  <c r="A9" i="11"/>
  <c r="A11" i="8"/>
  <c r="A11" i="10"/>
  <c r="A11" i="11"/>
  <c r="A12" i="8"/>
  <c r="A12" i="10"/>
  <c r="A12" i="11"/>
  <c r="A13" i="8"/>
  <c r="A13" i="10"/>
  <c r="A13" i="11"/>
  <c r="B6" i="1"/>
  <c r="B6" i="14"/>
  <c r="B6" i="15"/>
  <c r="B6" i="16"/>
  <c r="B6" i="8"/>
  <c r="B6" i="10"/>
  <c r="B6" i="11"/>
  <c r="G1" i="11"/>
  <c r="G1" i="10"/>
  <c r="G1" i="8"/>
  <c r="G1" i="1"/>
  <c r="C93" i="13"/>
  <c r="C73" i="13"/>
  <c r="C33" i="13"/>
  <c r="C13" i="13"/>
  <c r="B7" i="12"/>
  <c r="F7" i="12"/>
  <c r="I16" i="11"/>
  <c r="H8" i="7"/>
  <c r="I27" i="11"/>
  <c r="I29" i="11"/>
  <c r="I38" i="11"/>
  <c r="I20" i="11"/>
  <c r="H9" i="7"/>
  <c r="C8" i="11"/>
  <c r="C6" i="11"/>
  <c r="I16" i="10"/>
  <c r="G8" i="7"/>
  <c r="I27" i="10"/>
  <c r="I29" i="10"/>
  <c r="I38" i="10"/>
  <c r="I20" i="10"/>
  <c r="G9" i="7"/>
  <c r="C8" i="10"/>
  <c r="C7" i="10"/>
  <c r="C6" i="10"/>
  <c r="I16" i="8"/>
  <c r="F8" i="7"/>
  <c r="I27" i="8"/>
  <c r="I29" i="8"/>
  <c r="I38" i="8"/>
  <c r="I20" i="8"/>
  <c r="F9" i="7"/>
  <c r="C12" i="8"/>
  <c r="C9" i="8"/>
  <c r="C8" i="8"/>
  <c r="C7" i="8"/>
  <c r="C6" i="8"/>
  <c r="C12" i="1"/>
  <c r="C11" i="1"/>
  <c r="C10" i="1"/>
  <c r="C9" i="1"/>
  <c r="C8" i="1"/>
  <c r="C7" i="1"/>
  <c r="G11" i="9"/>
  <c r="H11" i="9"/>
  <c r="G12" i="9"/>
  <c r="H12" i="9"/>
  <c r="I12" i="9"/>
  <c r="G13" i="9"/>
  <c r="C7" i="9"/>
  <c r="C8" i="9"/>
  <c r="C9" i="9"/>
  <c r="C13" i="9"/>
  <c r="C12" i="9"/>
  <c r="C11" i="9"/>
  <c r="C10" i="9"/>
  <c r="D15" i="7"/>
  <c r="E14" i="7"/>
  <c r="D14" i="7"/>
  <c r="E13" i="7"/>
  <c r="E12" i="7"/>
  <c r="D12" i="7"/>
  <c r="D11" i="7"/>
  <c r="D10" i="7"/>
  <c r="E9" i="7"/>
  <c r="D9" i="7"/>
  <c r="D8" i="7"/>
  <c r="I38" i="1"/>
  <c r="E15" i="7"/>
  <c r="H10" i="1"/>
  <c r="H9" i="1"/>
  <c r="I9" i="1"/>
  <c r="H7" i="1"/>
  <c r="I7" i="1"/>
  <c r="F9" i="14"/>
  <c r="G9" i="14"/>
  <c r="F7" i="14"/>
  <c r="G7" i="14"/>
  <c r="F9" i="15"/>
  <c r="G9" i="15"/>
  <c r="F7" i="15"/>
  <c r="G7" i="15"/>
  <c r="H7" i="15"/>
  <c r="I7" i="15"/>
  <c r="F7" i="10"/>
  <c r="G7" i="10"/>
  <c r="G6" i="8"/>
  <c r="H6" i="8"/>
  <c r="F7" i="11"/>
  <c r="G7" i="11"/>
  <c r="I29" i="14"/>
  <c r="F11" i="7"/>
  <c r="H29" i="15"/>
  <c r="I38" i="14"/>
  <c r="F15" i="7"/>
  <c r="H13" i="9"/>
  <c r="I13" i="9"/>
  <c r="K9" i="10"/>
  <c r="F10" i="10"/>
  <c r="F10" i="16"/>
  <c r="G10" i="16"/>
  <c r="C10" i="8"/>
  <c r="G9" i="10"/>
  <c r="H9" i="10"/>
  <c r="I9" i="10"/>
  <c r="C9" i="10"/>
  <c r="K9" i="11"/>
  <c r="F10" i="11"/>
  <c r="H29" i="16"/>
  <c r="I29" i="16"/>
  <c r="H11" i="7"/>
  <c r="I29" i="15"/>
  <c r="G11" i="7"/>
  <c r="C9" i="11"/>
  <c r="F6" i="10"/>
  <c r="G6" i="10"/>
  <c r="G14" i="9"/>
  <c r="F12" i="8"/>
  <c r="G12" i="15"/>
  <c r="C35" i="16"/>
  <c r="I38" i="16"/>
  <c r="H15" i="7"/>
  <c r="I38" i="15"/>
  <c r="G15" i="7"/>
  <c r="N3" i="8"/>
  <c r="I3" i="8"/>
  <c r="N3" i="10"/>
  <c r="I3" i="10"/>
  <c r="N3" i="11"/>
  <c r="I3" i="11"/>
  <c r="F7" i="16"/>
  <c r="G7" i="16"/>
  <c r="H7" i="16"/>
  <c r="I7" i="16"/>
  <c r="I27" i="14"/>
  <c r="F10" i="7"/>
  <c r="G8" i="8"/>
  <c r="K12" i="10"/>
  <c r="C12" i="10"/>
  <c r="A10" i="8"/>
  <c r="A10" i="10"/>
  <c r="A10" i="11"/>
  <c r="B13" i="8"/>
  <c r="B13" i="10"/>
  <c r="B13" i="11"/>
  <c r="B9" i="8"/>
  <c r="B9" i="10"/>
  <c r="B9" i="11"/>
  <c r="F8" i="10"/>
  <c r="F8" i="16"/>
  <c r="G8" i="16"/>
  <c r="H8" i="16"/>
  <c r="I8" i="16"/>
  <c r="F13" i="8"/>
  <c r="G13" i="8" s="1"/>
  <c r="G13" i="1"/>
  <c r="H13" i="1"/>
  <c r="I13" i="1" s="1"/>
  <c r="G12" i="1"/>
  <c r="H12" i="1" s="1"/>
  <c r="I10" i="1"/>
  <c r="G8" i="10"/>
  <c r="H8" i="10"/>
  <c r="I8" i="10"/>
  <c r="F8" i="11"/>
  <c r="G8" i="11"/>
  <c r="H7" i="10"/>
  <c r="I7" i="10"/>
  <c r="H9" i="14"/>
  <c r="I9" i="14"/>
  <c r="H10" i="16"/>
  <c r="I10" i="16"/>
  <c r="H7" i="11"/>
  <c r="I7" i="11"/>
  <c r="H9" i="15"/>
  <c r="I9" i="15"/>
  <c r="H7" i="14"/>
  <c r="I7" i="14"/>
  <c r="H10" i="8"/>
  <c r="I10" i="8"/>
  <c r="H7" i="8"/>
  <c r="I7" i="8"/>
  <c r="C11" i="8"/>
  <c r="K11" i="10"/>
  <c r="H8" i="11"/>
  <c r="I8" i="11"/>
  <c r="K13" i="11"/>
  <c r="C13" i="11"/>
  <c r="C13" i="10"/>
  <c r="H9" i="16"/>
  <c r="I9" i="16"/>
  <c r="F11" i="14"/>
  <c r="G11" i="14"/>
  <c r="G11" i="1"/>
  <c r="H11" i="1"/>
  <c r="I11" i="1"/>
  <c r="F8" i="14"/>
  <c r="G8" i="14"/>
  <c r="H8" i="14"/>
  <c r="I8" i="14"/>
  <c r="G8" i="1"/>
  <c r="C22" i="16"/>
  <c r="I27" i="16"/>
  <c r="H10" i="7"/>
  <c r="K10" i="10"/>
  <c r="F9" i="11"/>
  <c r="G9" i="11"/>
  <c r="C13" i="8"/>
  <c r="F11" i="8"/>
  <c r="G10" i="14"/>
  <c r="I27" i="1"/>
  <c r="E10" i="7"/>
  <c r="I11" i="9"/>
  <c r="F12" i="10"/>
  <c r="G12" i="16"/>
  <c r="G12" i="8"/>
  <c r="H12" i="8" s="1"/>
  <c r="F13" i="10"/>
  <c r="F13" i="11" s="1"/>
  <c r="G13" i="11" s="1"/>
  <c r="K12" i="11"/>
  <c r="C12" i="11"/>
  <c r="H8" i="8"/>
  <c r="I8" i="8"/>
  <c r="F11" i="10"/>
  <c r="G11" i="8"/>
  <c r="F11" i="15"/>
  <c r="G11" i="15"/>
  <c r="H8" i="1"/>
  <c r="G14" i="1"/>
  <c r="H10" i="14"/>
  <c r="I10" i="14"/>
  <c r="H9" i="11"/>
  <c r="I9" i="11"/>
  <c r="K10" i="11"/>
  <c r="C10" i="10"/>
  <c r="G10" i="10"/>
  <c r="H11" i="14"/>
  <c r="I11" i="14"/>
  <c r="C11" i="10"/>
  <c r="K11" i="11"/>
  <c r="C11" i="11"/>
  <c r="G12" i="10"/>
  <c r="H12" i="10" s="1"/>
  <c r="F12" i="11"/>
  <c r="G12" i="11" s="1"/>
  <c r="H10" i="10"/>
  <c r="C10" i="11"/>
  <c r="G10" i="11"/>
  <c r="I8" i="1"/>
  <c r="H11" i="8"/>
  <c r="H11" i="15"/>
  <c r="F11" i="16"/>
  <c r="G11" i="16"/>
  <c r="F11" i="11"/>
  <c r="G11" i="11"/>
  <c r="G11" i="10"/>
  <c r="I11" i="15"/>
  <c r="I11" i="8"/>
  <c r="H11" i="10"/>
  <c r="I11" i="10"/>
  <c r="H11" i="16"/>
  <c r="H11" i="11"/>
  <c r="I11" i="11"/>
  <c r="H10" i="11"/>
  <c r="I10" i="11"/>
  <c r="I10" i="10"/>
  <c r="I11" i="16"/>
  <c r="I6" i="8"/>
  <c r="I6" i="14"/>
  <c r="H6" i="14"/>
  <c r="I6" i="9"/>
  <c r="I14" i="9"/>
  <c r="I40" i="9"/>
  <c r="H14" i="9"/>
  <c r="H6" i="10"/>
  <c r="I6" i="10"/>
  <c r="H6" i="15"/>
  <c r="I6" i="1"/>
  <c r="F6" i="11"/>
  <c r="G6" i="11"/>
  <c r="F6" i="16"/>
  <c r="G6" i="16"/>
  <c r="D17" i="7"/>
  <c r="D20" i="7"/>
  <c r="D7" i="13"/>
  <c r="D9" i="13"/>
  <c r="I42" i="9"/>
  <c r="D7" i="7"/>
  <c r="I47" i="9"/>
  <c r="A6" i="8"/>
  <c r="A6" i="10"/>
  <c r="A6" i="11"/>
  <c r="H6" i="16"/>
  <c r="I6" i="16"/>
  <c r="I6" i="15"/>
  <c r="H6" i="11"/>
  <c r="I6" i="11"/>
  <c r="I49" i="9"/>
  <c r="D13" i="13"/>
  <c r="C5" i="12"/>
  <c r="I50" i="9"/>
  <c r="E13" i="13"/>
  <c r="D21" i="13"/>
  <c r="D22" i="13"/>
  <c r="C6" i="12"/>
  <c r="C8" i="12"/>
  <c r="H13" i="8" l="1"/>
  <c r="G14" i="8"/>
  <c r="I13" i="8"/>
  <c r="H13" i="11"/>
  <c r="I13" i="11" s="1"/>
  <c r="G13" i="10"/>
  <c r="G13" i="16"/>
  <c r="G13" i="15"/>
  <c r="H14" i="8"/>
  <c r="I12" i="8"/>
  <c r="I14" i="8" s="1"/>
  <c r="H12" i="11"/>
  <c r="H14" i="11" s="1"/>
  <c r="G14" i="11"/>
  <c r="H12" i="16"/>
  <c r="G14" i="16"/>
  <c r="H14" i="1"/>
  <c r="I12" i="1"/>
  <c r="I14" i="1" s="1"/>
  <c r="H12" i="14"/>
  <c r="H14" i="14" s="1"/>
  <c r="G14" i="14"/>
  <c r="H12" i="15"/>
  <c r="G14" i="15"/>
  <c r="I12" i="10"/>
  <c r="I12" i="14" l="1"/>
  <c r="I14" i="14" s="1"/>
  <c r="I47" i="14" s="1"/>
  <c r="G14" i="10"/>
  <c r="H13" i="10"/>
  <c r="H14" i="10" s="1"/>
  <c r="H13" i="15"/>
  <c r="H14" i="15" s="1"/>
  <c r="H13" i="16"/>
  <c r="H14" i="16" s="1"/>
  <c r="I12" i="15"/>
  <c r="E7" i="7"/>
  <c r="I47" i="1"/>
  <c r="I40" i="1"/>
  <c r="I12" i="16"/>
  <c r="I12" i="11"/>
  <c r="I14" i="11" s="1"/>
  <c r="I40" i="8"/>
  <c r="I42" i="8" s="1"/>
  <c r="I47" i="8"/>
  <c r="I40" i="14" l="1"/>
  <c r="I42" i="14" s="1"/>
  <c r="F7" i="7"/>
  <c r="F17" i="7" s="1"/>
  <c r="F20" i="7" s="1"/>
  <c r="I13" i="16"/>
  <c r="I14" i="16" s="1"/>
  <c r="I13" i="15"/>
  <c r="I14" i="15" s="1"/>
  <c r="I13" i="10"/>
  <c r="I14" i="10" s="1"/>
  <c r="I49" i="8"/>
  <c r="E53" i="13" s="1"/>
  <c r="D61" i="13" s="1"/>
  <c r="D62" i="13" s="1"/>
  <c r="D53" i="13"/>
  <c r="E17" i="7"/>
  <c r="E20" i="7" s="1"/>
  <c r="D27" i="13"/>
  <c r="D29" i="13" s="1"/>
  <c r="I42" i="1"/>
  <c r="I49" i="1"/>
  <c r="D33" i="13"/>
  <c r="D108" i="13"/>
  <c r="D110" i="13" s="1"/>
  <c r="I40" i="11"/>
  <c r="I42" i="11" s="1"/>
  <c r="I47" i="11"/>
  <c r="D114" i="13"/>
  <c r="I49" i="14"/>
  <c r="E114" i="13" s="1"/>
  <c r="D122" i="13" s="1"/>
  <c r="D123" i="13" l="1"/>
  <c r="H7" i="7"/>
  <c r="H17" i="7" s="1"/>
  <c r="H20" i="7" s="1"/>
  <c r="I40" i="16"/>
  <c r="D149" i="13" s="1"/>
  <c r="D151" i="13" s="1"/>
  <c r="I47" i="16"/>
  <c r="I47" i="15"/>
  <c r="I40" i="15"/>
  <c r="G7" i="7"/>
  <c r="G17" i="7" s="1"/>
  <c r="G20" i="7" s="1"/>
  <c r="H21" i="7" s="1"/>
  <c r="I47" i="10"/>
  <c r="I40" i="10"/>
  <c r="I42" i="10" s="1"/>
  <c r="D67" i="13" s="1"/>
  <c r="D69" i="13" s="1"/>
  <c r="E33" i="13"/>
  <c r="D41" i="13" s="1"/>
  <c r="I50" i="1"/>
  <c r="I49" i="11"/>
  <c r="E93" i="13" s="1"/>
  <c r="D101" i="13" s="1"/>
  <c r="D87" i="13"/>
  <c r="D89" i="13" s="1"/>
  <c r="D93" i="13"/>
  <c r="I50" i="14"/>
  <c r="D128" i="13"/>
  <c r="D130" i="13" s="1"/>
  <c r="I42" i="15"/>
  <c r="D134" i="13"/>
  <c r="I49" i="15"/>
  <c r="E134" i="13" s="1"/>
  <c r="D142" i="13" s="1"/>
  <c r="H27" i="7"/>
  <c r="I49" i="16"/>
  <c r="E155" i="13" s="1"/>
  <c r="D163" i="13" s="1"/>
  <c r="D155" i="13"/>
  <c r="I42" i="16"/>
  <c r="I50" i="16" s="1"/>
  <c r="D42" i="13"/>
  <c r="J20" i="7" l="1"/>
  <c r="D102" i="13"/>
  <c r="I49" i="10"/>
  <c r="E73" i="13" s="1"/>
  <c r="D81" i="13" s="1"/>
  <c r="D82" i="13" s="1"/>
  <c r="D73" i="13"/>
  <c r="I50" i="15"/>
  <c r="H29" i="7"/>
  <c r="G6" i="12" s="1"/>
  <c r="D164" i="13"/>
  <c r="D143" i="13"/>
  <c r="G5" i="12"/>
  <c r="H30" i="7"/>
  <c r="G8" i="12" l="1"/>
</calcChain>
</file>

<file path=xl/sharedStrings.xml><?xml version="1.0" encoding="utf-8"?>
<sst xmlns="http://schemas.openxmlformats.org/spreadsheetml/2006/main" count="669" uniqueCount="123">
  <si>
    <t xml:space="preserve">DETAILED BUDGET FOR  INITIAL BUDGET PERIOD      </t>
  </si>
  <si>
    <t xml:space="preserve"> FROM</t>
  </si>
  <si>
    <t xml:space="preserve"> THROUGH</t>
  </si>
  <si>
    <t xml:space="preserve">DIRECT COSTS ONLY          </t>
  </si>
  <si>
    <t>NAME</t>
  </si>
  <si>
    <t>CONSULTANT COSTS</t>
  </si>
  <si>
    <t>TRAVEL</t>
  </si>
  <si>
    <t>PATIENT CARE COSTS</t>
  </si>
  <si>
    <t>INPATIENT</t>
  </si>
  <si>
    <t>OUTPATIENT</t>
  </si>
  <si>
    <t>SUBTOTAL DIRECT COSTS FOR INITIAL BUDGET PERIOD</t>
  </si>
  <si>
    <t xml:space="preserve">TOTAL DIRECT COSTS FOR INITIAL BUDGET PERIOD </t>
  </si>
  <si>
    <t xml:space="preserve"> FACILITIES AND ADMINISTRATION COSTS</t>
  </si>
  <si>
    <t>(Item 7a, Face Page)</t>
  </si>
  <si>
    <t>SUBTOTALS</t>
  </si>
  <si>
    <t>SALARY   REQUESTED</t>
  </si>
  <si>
    <t>FRINGE    BENEFITS</t>
  </si>
  <si>
    <r>
      <t>PERSONNEL</t>
    </r>
    <r>
      <rPr>
        <i/>
        <sz val="8"/>
        <rFont val="Arial"/>
        <family val="2"/>
      </rPr>
      <t xml:space="preserve"> (Applicant organization only)</t>
    </r>
  </si>
  <si>
    <r>
      <t xml:space="preserve">  DOLLAR AMOUNT REQUESTED</t>
    </r>
    <r>
      <rPr>
        <i/>
        <sz val="8"/>
        <rFont val="Arial"/>
        <family val="2"/>
      </rPr>
      <t xml:space="preserve"> (omit cents)</t>
    </r>
  </si>
  <si>
    <r>
      <t>EQUIPMENT</t>
    </r>
    <r>
      <rPr>
        <i/>
        <sz val="9"/>
        <rFont val="Arial"/>
        <family val="2"/>
      </rPr>
      <t xml:space="preserve"> (Itemize)</t>
    </r>
  </si>
  <si>
    <r>
      <t>SUPPLIES</t>
    </r>
    <r>
      <rPr>
        <i/>
        <sz val="9"/>
        <rFont val="Arial"/>
        <family val="2"/>
      </rPr>
      <t xml:space="preserve"> (Itemize by category)</t>
    </r>
  </si>
  <si>
    <r>
      <t xml:space="preserve">ALTERATIONS AND RENOVATIONS </t>
    </r>
    <r>
      <rPr>
        <i/>
        <sz val="9"/>
        <rFont val="Arial"/>
        <family val="2"/>
      </rPr>
      <t>(Itemize by category)</t>
    </r>
  </si>
  <si>
    <r>
      <t xml:space="preserve">OTHER EXPENSES </t>
    </r>
    <r>
      <rPr>
        <i/>
        <sz val="9"/>
        <rFont val="Arial"/>
        <family val="2"/>
      </rPr>
      <t>(Itemize by category)</t>
    </r>
  </si>
  <si>
    <t xml:space="preserve">Principal Investigator </t>
  </si>
  <si>
    <t xml:space="preserve">  $</t>
  </si>
  <si>
    <t xml:space="preserve">                                                                                                                                                              TOTALS</t>
  </si>
  <si>
    <t>ROLE ON PROJECT</t>
  </si>
  <si>
    <t>Form Page 4</t>
  </si>
  <si>
    <t>Page</t>
  </si>
  <si>
    <t>SBIR/STTR Only: FEE REQUESTED</t>
  </si>
  <si>
    <t xml:space="preserve">Principal Investigator/Program Director (Last, first, middle):  </t>
  </si>
  <si>
    <t>CONSORTIUM/CONTRACTUAL COSTS</t>
  </si>
  <si>
    <t>DIRECT COSTS</t>
  </si>
  <si>
    <t>Principal Investigator/Program Director (Last, first, middle):</t>
  </si>
  <si>
    <t>BUDGET FOR ENTIRE PROPOSED PERIOD OF SUPPORT</t>
  </si>
  <si>
    <t>DIRECT COSTS ONLY</t>
  </si>
  <si>
    <t>BUDGET CATEGORY</t>
  </si>
  <si>
    <t>INITIAL BUDGET PERIOD</t>
  </si>
  <si>
    <t>ADDITIONAL YEARS OF SUPPORT REQUESTED</t>
  </si>
  <si>
    <t xml:space="preserve"> TOTALS</t>
  </si>
  <si>
    <t>2nd</t>
  </si>
  <si>
    <t>3rd</t>
  </si>
  <si>
    <t>4th</t>
  </si>
  <si>
    <t>5th</t>
  </si>
  <si>
    <r>
      <t xml:space="preserve">PERSONNEL: </t>
    </r>
    <r>
      <rPr>
        <i/>
        <sz val="8"/>
        <rFont val="Arial"/>
        <family val="2"/>
      </rPr>
      <t>Salary and fringe benefits. Applicant organization only.</t>
    </r>
  </si>
  <si>
    <t>EQUIPMENT</t>
  </si>
  <si>
    <t>SUPPLIES</t>
  </si>
  <si>
    <t>ALTERATIONS AND RENOVATIONS</t>
  </si>
  <si>
    <t>OTHER EXPENSES</t>
  </si>
  <si>
    <t>CONSORTIUM/ CONTRACTUAL COSTS</t>
  </si>
  <si>
    <t>DIRECT</t>
  </si>
  <si>
    <t>SUBTOTAL DIRECT COSTS</t>
  </si>
  <si>
    <t>(Sum = Item 8a, Face Page)</t>
  </si>
  <si>
    <t>F&amp;A</t>
  </si>
  <si>
    <t>TOTAL DIRECT COSTS</t>
  </si>
  <si>
    <t>TOTAL DIRECT COSTS FOR ENTIRE PROPOSED PERIOD OF SUPPORT</t>
  </si>
  <si>
    <t>SBIR/STTR Only</t>
  </si>
  <si>
    <t>Fee Requested</t>
  </si>
  <si>
    <t>SBIR/STTR Only: Total Fee Requested for Entire Proposed Project Period</t>
  </si>
  <si>
    <t>(Add Total Fee amount to "Total direct costs for entire proposed project period" above and Total F&amp;A/indirect costs from Checklist Form Page, and enter these as "Costs Requested for Proposed Period of Support" on Face Page, Item 8b.)</t>
  </si>
  <si>
    <t>JUSTIFICATION. Follow the budget justification instructions exactly.  Use continuation pages as needed.</t>
  </si>
  <si>
    <t>◄</t>
  </si>
  <si>
    <t>PHS 398 (Rev. 04/06)</t>
  </si>
  <si>
    <t>Cal. Mnths</t>
  </si>
  <si>
    <t>Acad. Mnths</t>
  </si>
  <si>
    <t>Sum. Mnths</t>
  </si>
  <si>
    <t>Months Devoted to Project</t>
  </si>
  <si>
    <t>INST. BASE    SALARY</t>
  </si>
  <si>
    <t>Percent Effort</t>
  </si>
  <si>
    <t>Fringe Rate</t>
  </si>
  <si>
    <t>Total Months</t>
  </si>
  <si>
    <t>Amount</t>
  </si>
  <si>
    <t>Description</t>
  </si>
  <si>
    <t xml:space="preserve">    Description</t>
  </si>
  <si>
    <t>Initial or Continuation Budget Period</t>
  </si>
  <si>
    <t>EntireBudget Period</t>
  </si>
  <si>
    <t>F&amp;A Costs</t>
  </si>
  <si>
    <t>F&amp;A Rate</t>
  </si>
  <si>
    <t>Budget Period: 1</t>
  </si>
  <si>
    <t>Direct Cost less Consortium F&amp;A</t>
  </si>
  <si>
    <t>Consortium F&amp;A</t>
  </si>
  <si>
    <t xml:space="preserve">Total Direct Costs </t>
  </si>
  <si>
    <t>A. Direct Costs</t>
  </si>
  <si>
    <t>B. Indirect Costs</t>
  </si>
  <si>
    <t>Modified Total Direct Costs</t>
  </si>
  <si>
    <t>Indirect Cost Type</t>
  </si>
  <si>
    <t>Cognizant Agency (Agency Name, POC Name and Phone Number)</t>
  </si>
  <si>
    <t xml:space="preserve">Total Indirect Costs </t>
  </si>
  <si>
    <t>C. Total Direct and Indirect Costs (A+B)</t>
  </si>
  <si>
    <t xml:space="preserve">Department of Health and Human Services           </t>
  </si>
  <si>
    <t>Peter Nwaogu 214-767-3764</t>
  </si>
  <si>
    <t>Indirect Cost Rate</t>
  </si>
  <si>
    <t>Indirect Cost Base</t>
  </si>
  <si>
    <t>Funds Requested</t>
  </si>
  <si>
    <t xml:space="preserve">         Indirect Cost Rate Agreement Date</t>
  </si>
  <si>
    <r>
      <t>Budget Period: 2 (</t>
    </r>
    <r>
      <rPr>
        <b/>
        <sz val="9"/>
        <color indexed="10"/>
        <rFont val="Arial"/>
        <family val="2"/>
      </rPr>
      <t>complete only if applicable</t>
    </r>
    <r>
      <rPr>
        <b/>
        <sz val="9"/>
        <rFont val="Arial"/>
        <family val="2"/>
      </rPr>
      <t>)</t>
    </r>
  </si>
  <si>
    <r>
      <t>Budget Period: 3 (</t>
    </r>
    <r>
      <rPr>
        <b/>
        <sz val="9"/>
        <color indexed="10"/>
        <rFont val="Arial"/>
        <family val="2"/>
      </rPr>
      <t>complete only if applicable</t>
    </r>
    <r>
      <rPr>
        <b/>
        <sz val="9"/>
        <rFont val="Arial"/>
        <family val="2"/>
      </rPr>
      <t>)</t>
    </r>
  </si>
  <si>
    <r>
      <t>Budget Period: 4 (</t>
    </r>
    <r>
      <rPr>
        <b/>
        <sz val="9"/>
        <color indexed="10"/>
        <rFont val="Arial"/>
        <family val="2"/>
      </rPr>
      <t>complete only if applicable</t>
    </r>
    <r>
      <rPr>
        <b/>
        <sz val="9"/>
        <rFont val="Arial"/>
        <family val="2"/>
      </rPr>
      <t>)</t>
    </r>
  </si>
  <si>
    <r>
      <t>Budget Period: 5 (</t>
    </r>
    <r>
      <rPr>
        <b/>
        <sz val="9"/>
        <color indexed="10"/>
        <rFont val="Arial"/>
        <family val="2"/>
      </rPr>
      <t>complete only if applicable</t>
    </r>
    <r>
      <rPr>
        <b/>
        <sz val="9"/>
        <rFont val="Arial"/>
        <family val="2"/>
      </rPr>
      <t>)</t>
    </r>
  </si>
  <si>
    <t>Indirect Costs Requested</t>
  </si>
  <si>
    <t>Worksheet reference formulas, do not delete</t>
  </si>
  <si>
    <t>*add in first 25K of sub if necessary</t>
  </si>
  <si>
    <t>Year 1</t>
  </si>
  <si>
    <t>Grad Research Assist</t>
  </si>
  <si>
    <t xml:space="preserve">TOTAL  </t>
  </si>
  <si>
    <t>PHS 398 Modular Budget</t>
  </si>
  <si>
    <r>
      <t xml:space="preserve">Budget Period: 3  </t>
    </r>
    <r>
      <rPr>
        <b/>
        <sz val="9"/>
        <color indexed="10"/>
        <rFont val="Arial"/>
        <family val="2"/>
      </rPr>
      <t>(complete only if applicable)</t>
    </r>
  </si>
  <si>
    <r>
      <t xml:space="preserve">Budget Period: 4 </t>
    </r>
    <r>
      <rPr>
        <b/>
        <sz val="9"/>
        <color indexed="10"/>
        <rFont val="Arial"/>
        <family val="2"/>
      </rPr>
      <t>(complete only if applicable)</t>
    </r>
  </si>
  <si>
    <r>
      <t xml:space="preserve">Budget Period: 5 </t>
    </r>
    <r>
      <rPr>
        <b/>
        <sz val="9"/>
        <color indexed="10"/>
        <rFont val="Arial"/>
        <family val="2"/>
      </rPr>
      <t>(complete only if applicable)</t>
    </r>
  </si>
  <si>
    <t>Information to be data entered into electronic form</t>
  </si>
  <si>
    <t>NIH Face Page Values</t>
  </si>
  <si>
    <r>
      <t xml:space="preserve">Direct Costs </t>
    </r>
    <r>
      <rPr>
        <i/>
        <sz val="9"/>
        <rFont val="Geneva"/>
      </rPr>
      <t>(Item 7a Face Page)</t>
    </r>
  </si>
  <si>
    <r>
      <rPr>
        <b/>
        <sz val="9"/>
        <rFont val="Geneva"/>
      </rPr>
      <t>Total Request</t>
    </r>
    <r>
      <rPr>
        <sz val="9"/>
        <rFont val="Geneva"/>
      </rPr>
      <t xml:space="preserve"> (Item 7b Face Page)</t>
    </r>
  </si>
  <si>
    <r>
      <t xml:space="preserve">Direct Costs  </t>
    </r>
    <r>
      <rPr>
        <i/>
        <sz val="9"/>
        <rFont val="Geneva"/>
      </rPr>
      <t>(Item 8a Face Page)</t>
    </r>
  </si>
  <si>
    <r>
      <rPr>
        <b/>
        <sz val="9"/>
        <rFont val="Geneva"/>
      </rPr>
      <t>Total Request</t>
    </r>
    <r>
      <rPr>
        <i/>
        <sz val="9"/>
        <rFont val="Geneva"/>
      </rPr>
      <t xml:space="preserve"> (Item 8b Face Page)</t>
    </r>
  </si>
  <si>
    <t>Year 1- Project Dates</t>
  </si>
  <si>
    <t>Year 2- Project Dates</t>
  </si>
  <si>
    <t>Year 3- Project Dates</t>
  </si>
  <si>
    <t>Year 4- Project Dates</t>
  </si>
  <si>
    <t>Year 5- Project Dates</t>
  </si>
  <si>
    <t>Appt Type / Total Months</t>
  </si>
  <si>
    <r>
      <rPr>
        <b/>
        <sz val="11"/>
        <color indexed="8"/>
        <rFont val="Calibri"/>
        <family val="2"/>
      </rPr>
      <t>Instructions:</t>
    </r>
    <r>
      <rPr>
        <sz val="11"/>
        <color indexed="8"/>
        <rFont val="Calibri"/>
        <family val="2"/>
      </rPr>
      <t xml:space="preserve">
1) Enter the Principal Investigator's name in G1.
2) Enter the project start date in G3 and project end date in I3  (they will automatically populate for the following years).
3) In row 8, enter the Principal Investigator’s name, current salary or NIH cap if applicable, fringe rate, % effort and appointment type/total months per year.
4) In rows 7-11, enter other project personnel filling in name, title, current salary, fringe rate, % effort and appointment type/total months per year.
5) In rows 12-13 enter any Graduate Research Assistants (please use $30,000 as the standard salary for GRAs and use the part-time fringe rate of 8.5%).
6) This spreadsheet automatically calculates indirect costs at 55%. If this is not allowed or per sponsor guidelines you must use a different rate, please update cell I48 on each sheet.
7) This spreadsheet will automatically inflate personnel salary by 3% in each subsequent year. If this is not allowed per sponsor guidelines, please override the formula.
</t>
    </r>
    <r>
      <rPr>
        <b/>
        <sz val="11"/>
        <color indexed="8"/>
        <rFont val="Calibri"/>
        <family val="2"/>
      </rPr>
      <t>Please Ensure the following are filled in correctly per sponsor guidelines.</t>
    </r>
    <r>
      <rPr>
        <sz val="11"/>
        <color indexed="8"/>
        <rFont val="Calibri"/>
        <family val="2"/>
      </rPr>
      <t xml:space="preserve">
</t>
    </r>
    <r>
      <rPr>
        <b/>
        <sz val="11"/>
        <color indexed="8"/>
        <rFont val="Calibri"/>
        <family val="2"/>
      </rPr>
      <t>Fringe Rates:</t>
    </r>
    <r>
      <rPr>
        <sz val="11"/>
        <color indexed="8"/>
        <rFont val="Calibri"/>
        <family val="2"/>
      </rPr>
      <t xml:space="preserve">
Federal = 28.4%
Non-Federal, Research = 22%
Federal, Restricted Part-time, 8.5%
</t>
    </r>
    <r>
      <rPr>
        <b/>
        <sz val="11"/>
        <color indexed="8"/>
        <rFont val="Calibri"/>
        <family val="2"/>
      </rPr>
      <t>Appointment Type / Total Months:</t>
    </r>
    <r>
      <rPr>
        <sz val="11"/>
        <color indexed="8"/>
        <rFont val="Calibri"/>
        <family val="2"/>
      </rPr>
      <t xml:space="preserve">
Calendar Appt = 12 months
Academic Appt = 9 months
Summer months = 3 months
</t>
    </r>
    <r>
      <rPr>
        <b/>
        <sz val="11"/>
        <color indexed="8"/>
        <rFont val="Calibri"/>
        <family val="2"/>
      </rPr>
      <t>Indirect Cost Rates:</t>
    </r>
    <r>
      <rPr>
        <sz val="11"/>
        <color indexed="8"/>
        <rFont val="Calibri"/>
        <family val="2"/>
      </rPr>
      <t xml:space="preserve">
Federal (effective 7/1/14), 55% MTDC
Industry Sponsored Research, 30% TDC
</t>
    </r>
    <r>
      <rPr>
        <b/>
        <sz val="11"/>
        <color indexed="8"/>
        <rFont val="Calibri"/>
        <family val="2"/>
      </rPr>
      <t>Please Be Careful!</t>
    </r>
    <r>
      <rPr>
        <sz val="11"/>
        <color indexed="8"/>
        <rFont val="Calibri"/>
        <family val="2"/>
      </rPr>
      <t xml:space="preserve">
This budget template is not protected, so you are able to update and change formulas. This means you can accidently write over or change formulas. If you do write over a formula, please make sure to correct the mistake.   
</t>
    </r>
    <r>
      <rPr>
        <b/>
        <sz val="11"/>
        <color indexed="8"/>
        <rFont val="Calibri"/>
        <family val="2"/>
      </rPr>
      <t>If you have any questions, please don’t hesitate to contact us within Sponsored Programs Administration.</t>
    </r>
    <r>
      <rPr>
        <b/>
        <u/>
        <sz val="11"/>
        <color indexed="8"/>
        <rFont val="Calibri"/>
        <family val="2"/>
      </rPr>
      <t xml:space="preserve">
</t>
    </r>
    <r>
      <rPr>
        <sz val="11"/>
        <color indexed="8"/>
        <rFont val="Calibri"/>
        <family val="2"/>
      </rPr>
      <t xml:space="preserve">
</t>
    </r>
  </si>
  <si>
    <t>Ernest Kinneer 214-767-3261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</si>
</sst>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164" formatCode="0.0"/>
    <numFmt numFmtId="165" formatCode="0.0%"/>
    <numFmt numFmtId="166" formatCode="&quot;$&quot;#,##0"/>
  </numFmts>
  <fonts count="36">
    <font>
      <sz val="9"/>
      <name val="Geneva"/>
    </font>
    <font>
      <sz val="10"/>
      <name val="Geneva"/>
    </font>
    <font>
      <sz val="7"/>
      <name val="Geneva"/>
    </font>
    <font>
      <sz val="10"/>
      <name val="Arial"/>
      <family val="2"/>
    </font>
    <font>
      <sz val="8"/>
      <name val="Arial"/>
      <family val="2"/>
    </font>
    <font>
      <sz val="9"/>
      <name val="Arial"/>
      <family val="2"/>
    </font>
    <font>
      <b/>
      <sz val="9"/>
      <name val="Arial"/>
      <family val="2"/>
    </font>
    <font>
      <i/>
      <sz val="8"/>
      <name val="Arial"/>
      <family val="2"/>
    </font>
    <font>
      <sz val="12"/>
      <name val="Arial"/>
      <family val="2"/>
    </font>
    <font>
      <b/>
      <sz val="10"/>
      <name val="Arial"/>
      <family val="2"/>
    </font>
    <font>
      <i/>
      <sz val="9"/>
      <name val="Arial"/>
      <family val="2"/>
    </font>
    <font>
      <b/>
      <sz val="10"/>
      <name val="Bookman Old Style"/>
      <family val="1"/>
    </font>
    <font>
      <sz val="9"/>
      <color indexed="12"/>
      <name val="Geneva"/>
    </font>
    <font>
      <b/>
      <sz val="8"/>
      <name val="Arial"/>
      <family val="2"/>
    </font>
    <font>
      <sz val="10"/>
      <color indexed="10"/>
      <name val="Arial"/>
      <family val="2"/>
    </font>
    <font>
      <b/>
      <sz val="9"/>
      <color indexed="10"/>
      <name val="Arial"/>
      <family val="2"/>
    </font>
    <font>
      <sz val="8"/>
      <color indexed="10"/>
      <name val="Arial"/>
      <family val="2"/>
    </font>
    <font>
      <sz val="7.5"/>
      <name val="Arial"/>
      <family val="2"/>
    </font>
    <font>
      <sz val="12"/>
      <color indexed="10"/>
      <name val="Arial"/>
    </font>
    <font>
      <sz val="10"/>
      <color indexed="10"/>
      <name val="Arial"/>
    </font>
    <font>
      <b/>
      <sz val="9"/>
      <name val="Geneva"/>
    </font>
    <font>
      <b/>
      <sz val="12"/>
      <name val="Geneva"/>
    </font>
    <font>
      <sz val="8"/>
      <name val="Geneva"/>
    </font>
    <font>
      <b/>
      <sz val="12"/>
      <name val="Arial"/>
      <family val="2"/>
    </font>
    <font>
      <sz val="9"/>
      <color indexed="12"/>
      <name val="Arial"/>
      <family val="2"/>
    </font>
    <font>
      <sz val="10"/>
      <color indexed="12"/>
      <name val="Arial"/>
      <family val="2"/>
    </font>
    <font>
      <sz val="10"/>
      <color indexed="23"/>
      <name val="Arial"/>
      <family val="2"/>
    </font>
    <font>
      <sz val="7"/>
      <color indexed="23"/>
      <name val="Arial"/>
      <family val="2"/>
    </font>
    <font>
      <sz val="9"/>
      <color indexed="23"/>
      <name val="Geneva"/>
    </font>
    <font>
      <sz val="9"/>
      <name val="Geneva"/>
    </font>
    <font>
      <sz val="11"/>
      <color indexed="8"/>
      <name val="Calibri"/>
      <family val="2"/>
    </font>
    <font>
      <b/>
      <sz val="11"/>
      <color indexed="8"/>
      <name val="Calibri"/>
      <family val="2"/>
    </font>
    <font>
      <sz val="10"/>
      <color indexed="8"/>
      <name val="Arial"/>
      <family val="2"/>
    </font>
    <font>
      <sz val="7"/>
      <name val="Arial"/>
      <family val="2"/>
    </font>
    <font>
      <i/>
      <sz val="9"/>
      <name val="Geneva"/>
    </font>
    <font>
      <b/>
      <u/>
      <sz val="11"/>
      <color indexed="8"/>
      <name val="Calibri"/>
      <family val="2"/>
    </font>
  </fonts>
  <fills count="5">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tint="-0.14999847407452621"/>
        <bgColor indexed="64"/>
      </patternFill>
    </fill>
  </fills>
  <borders count="41">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ck">
        <color indexed="64"/>
      </top>
      <bottom style="thin">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ck">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ck">
        <color indexed="64"/>
      </top>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diagonal/>
    </border>
  </borders>
  <cellStyleXfs count="3">
    <xf numFmtId="0" fontId="0" fillId="0" borderId="0" applyProtection="0"/>
    <xf numFmtId="8" fontId="1" fillId="0" borderId="0" applyFont="0" applyFill="0" applyBorder="0" applyAlignment="0" applyProtection="0"/>
    <xf numFmtId="9" fontId="1" fillId="0" borderId="0" applyFont="0" applyFill="0" applyBorder="0" applyAlignment="0" applyProtection="0"/>
  </cellStyleXfs>
  <cellXfs count="312">
    <xf numFmtId="0" fontId="0" fillId="0" borderId="0" xfId="0"/>
    <xf numFmtId="0" fontId="2" fillId="0" borderId="0" xfId="0" applyFont="1"/>
    <xf numFmtId="164" fontId="0" fillId="0" borderId="0" xfId="0" applyNumberFormat="1"/>
    <xf numFmtId="10" fontId="0" fillId="0" borderId="0" xfId="0" applyNumberFormat="1"/>
    <xf numFmtId="0" fontId="5" fillId="0" borderId="1" xfId="0" applyFont="1" applyBorder="1"/>
    <xf numFmtId="0" fontId="5" fillId="0" borderId="2" xfId="0" applyFont="1" applyBorder="1"/>
    <xf numFmtId="0" fontId="6" fillId="0" borderId="2" xfId="0" applyFont="1" applyBorder="1" applyAlignment="1">
      <alignment horizontal="center"/>
    </xf>
    <xf numFmtId="0" fontId="4" fillId="0" borderId="2" xfId="0" applyFont="1" applyBorder="1"/>
    <xf numFmtId="0" fontId="5" fillId="0" borderId="3" xfId="0" applyFont="1" applyBorder="1"/>
    <xf numFmtId="0" fontId="5" fillId="0" borderId="4" xfId="0" applyFont="1" applyBorder="1" applyAlignment="1">
      <alignment horizontal="left"/>
    </xf>
    <xf numFmtId="0" fontId="4" fillId="0" borderId="5" xfId="0" applyFont="1" applyBorder="1" applyAlignment="1">
      <alignment horizontal="center"/>
    </xf>
    <xf numFmtId="0" fontId="4" fillId="0" borderId="5" xfId="0" applyFont="1" applyBorder="1" applyAlignment="1">
      <alignment horizontal="center" wrapText="1"/>
    </xf>
    <xf numFmtId="0" fontId="4" fillId="0" borderId="2" xfId="0" applyFont="1" applyBorder="1" applyAlignment="1">
      <alignment horizontal="center" wrapText="1"/>
    </xf>
    <xf numFmtId="0" fontId="9" fillId="0" borderId="5" xfId="0" applyFont="1" applyBorder="1" applyAlignment="1">
      <alignment horizontal="right"/>
    </xf>
    <xf numFmtId="0" fontId="5" fillId="0" borderId="0" xfId="0" applyFont="1"/>
    <xf numFmtId="0" fontId="5" fillId="0" borderId="0" xfId="0" applyFont="1" applyBorder="1"/>
    <xf numFmtId="0" fontId="5" fillId="0" borderId="6" xfId="0" applyFont="1" applyBorder="1"/>
    <xf numFmtId="0" fontId="6" fillId="0" borderId="2" xfId="0" applyFont="1" applyBorder="1" applyAlignment="1">
      <alignment vertical="center"/>
    </xf>
    <xf numFmtId="0" fontId="4" fillId="0" borderId="7" xfId="0" applyFont="1" applyBorder="1" applyAlignment="1">
      <alignment horizontal="left"/>
    </xf>
    <xf numFmtId="0" fontId="3" fillId="0" borderId="2" xfId="0" applyFont="1" applyBorder="1"/>
    <xf numFmtId="0" fontId="7" fillId="0" borderId="2" xfId="0" applyFont="1" applyBorder="1" applyAlignment="1">
      <alignment horizontal="centerContinuous" vertical="center"/>
    </xf>
    <xf numFmtId="0" fontId="3" fillId="0" borderId="2" xfId="0" applyFont="1" applyBorder="1" applyAlignment="1">
      <alignment horizontal="centerContinuous"/>
    </xf>
    <xf numFmtId="0" fontId="4" fillId="0" borderId="0" xfId="0" applyFont="1"/>
    <xf numFmtId="0" fontId="9" fillId="0" borderId="1" xfId="0" applyFont="1" applyBorder="1" applyAlignment="1">
      <alignment horizontal="center"/>
    </xf>
    <xf numFmtId="0" fontId="9" fillId="0" borderId="2" xfId="0" applyFont="1" applyBorder="1" applyAlignment="1">
      <alignment horizontal="center" vertical="top"/>
    </xf>
    <xf numFmtId="0" fontId="4" fillId="0" borderId="0" xfId="0" applyFont="1" applyBorder="1" applyAlignment="1">
      <alignment horizontal="left"/>
    </xf>
    <xf numFmtId="0" fontId="6" fillId="0" borderId="2" xfId="0" applyFont="1" applyBorder="1" applyAlignment="1">
      <alignment horizontal="centerContinuous" vertical="center"/>
    </xf>
    <xf numFmtId="0" fontId="9" fillId="0" borderId="2" xfId="0" applyFont="1" applyBorder="1" applyAlignment="1">
      <alignment horizontal="centerContinuous" vertical="center"/>
    </xf>
    <xf numFmtId="0" fontId="4" fillId="0" borderId="5" xfId="0" applyFont="1" applyBorder="1" applyAlignment="1">
      <alignment vertical="top" wrapText="1"/>
    </xf>
    <xf numFmtId="0" fontId="8" fillId="0" borderId="8" xfId="0" applyFont="1" applyBorder="1" applyAlignment="1">
      <alignment horizontal="left" vertical="center"/>
    </xf>
    <xf numFmtId="0" fontId="4" fillId="0" borderId="9" xfId="0" applyFont="1" applyBorder="1" applyAlignment="1">
      <alignment horizontal="centerContinuous"/>
    </xf>
    <xf numFmtId="0" fontId="5" fillId="0" borderId="7" xfId="0" applyFont="1" applyBorder="1" applyAlignment="1">
      <alignment horizontal="centerContinuous"/>
    </xf>
    <xf numFmtId="0" fontId="5" fillId="0" borderId="2" xfId="0" applyFont="1" applyBorder="1" applyAlignment="1">
      <alignment horizontal="centerContinuous"/>
    </xf>
    <xf numFmtId="0" fontId="4" fillId="0" borderId="1" xfId="0" applyFont="1" applyBorder="1" applyAlignment="1">
      <alignment vertical="top"/>
    </xf>
    <xf numFmtId="0" fontId="12" fillId="0" borderId="0" xfId="0" applyFont="1"/>
    <xf numFmtId="0" fontId="5" fillId="0" borderId="0" xfId="0" applyFont="1" applyAlignment="1"/>
    <xf numFmtId="0" fontId="5" fillId="0" borderId="7" xfId="0" applyFont="1" applyBorder="1" applyAlignment="1">
      <alignment horizontal="center"/>
    </xf>
    <xf numFmtId="0" fontId="4" fillId="0" borderId="0" xfId="0" applyFont="1" applyAlignment="1">
      <alignment horizontal="centerContinuous" shrinkToFit="1"/>
    </xf>
    <xf numFmtId="0" fontId="5" fillId="0" borderId="0" xfId="0" applyFont="1" applyAlignment="1">
      <alignment horizontal="centerContinuous" shrinkToFit="1"/>
    </xf>
    <xf numFmtId="0" fontId="4" fillId="0" borderId="10" xfId="0" applyFont="1" applyBorder="1" applyAlignment="1">
      <alignment horizontal="center" vertical="center" wrapText="1"/>
    </xf>
    <xf numFmtId="0" fontId="5" fillId="0" borderId="11" xfId="0" applyFont="1" applyFill="1" applyBorder="1"/>
    <xf numFmtId="0" fontId="13" fillId="0" borderId="0" xfId="0" applyFont="1" applyAlignment="1">
      <alignment horizontal="right"/>
    </xf>
    <xf numFmtId="0" fontId="7" fillId="0" borderId="2" xfId="0" applyFont="1" applyBorder="1" applyAlignment="1">
      <alignment horizontal="right" vertical="center"/>
    </xf>
    <xf numFmtId="37" fontId="11" fillId="0" borderId="2" xfId="0" applyNumberFormat="1" applyFont="1" applyBorder="1"/>
    <xf numFmtId="0" fontId="8" fillId="0" borderId="12" xfId="0" applyFont="1" applyBorder="1" applyAlignment="1">
      <alignment horizontal="left" vertical="center"/>
    </xf>
    <xf numFmtId="0" fontId="6" fillId="0" borderId="13" xfId="0" applyFont="1" applyBorder="1" applyAlignment="1">
      <alignment vertical="center"/>
    </xf>
    <xf numFmtId="0" fontId="3" fillId="0" borderId="13" xfId="0" applyFont="1" applyBorder="1"/>
    <xf numFmtId="0" fontId="7" fillId="0" borderId="13" xfId="0" applyFont="1" applyBorder="1" applyAlignment="1">
      <alignment horizontal="centerContinuous" vertical="center"/>
    </xf>
    <xf numFmtId="0" fontId="3" fillId="0" borderId="13" xfId="0" applyFont="1" applyBorder="1" applyAlignment="1">
      <alignment horizontal="centerContinuous"/>
    </xf>
    <xf numFmtId="0" fontId="7" fillId="0" borderId="14" xfId="0" applyFont="1" applyBorder="1" applyAlignment="1">
      <alignment horizontal="right" vertical="center"/>
    </xf>
    <xf numFmtId="0" fontId="6" fillId="0" borderId="7" xfId="0" applyFont="1" applyBorder="1" applyAlignment="1">
      <alignment vertical="center"/>
    </xf>
    <xf numFmtId="0" fontId="3" fillId="0" borderId="7" xfId="0" applyFont="1" applyBorder="1"/>
    <xf numFmtId="0" fontId="7" fillId="0" borderId="7" xfId="0" applyFont="1" applyBorder="1" applyAlignment="1">
      <alignment horizontal="centerContinuous" vertical="center"/>
    </xf>
    <xf numFmtId="0" fontId="3" fillId="0" borderId="7" xfId="0" applyFont="1" applyBorder="1" applyAlignment="1">
      <alignment horizontal="centerContinuous"/>
    </xf>
    <xf numFmtId="0" fontId="7" fillId="0" borderId="7" xfId="0" applyFont="1" applyBorder="1" applyAlignment="1">
      <alignment horizontal="right" vertical="center"/>
    </xf>
    <xf numFmtId="0" fontId="8" fillId="0" borderId="7" xfId="0" applyFont="1" applyBorder="1" applyAlignment="1">
      <alignment horizontal="left" vertical="center"/>
    </xf>
    <xf numFmtId="37" fontId="11" fillId="0" borderId="7" xfId="0" applyNumberFormat="1" applyFont="1" applyBorder="1"/>
    <xf numFmtId="5" fontId="3" fillId="0" borderId="5" xfId="0" applyNumberFormat="1" applyFont="1" applyBorder="1" applyAlignment="1">
      <alignment horizontal="center"/>
    </xf>
    <xf numFmtId="5" fontId="3" fillId="0" borderId="2" xfId="0" applyNumberFormat="1" applyFont="1" applyBorder="1" applyAlignment="1">
      <alignment horizontal="center"/>
    </xf>
    <xf numFmtId="0" fontId="3" fillId="0" borderId="5" xfId="0" applyFont="1" applyBorder="1"/>
    <xf numFmtId="0" fontId="3" fillId="0" borderId="10" xfId="0" applyFont="1" applyBorder="1"/>
    <xf numFmtId="0" fontId="5" fillId="0" borderId="5" xfId="0" applyFont="1" applyBorder="1" applyAlignment="1">
      <alignment vertical="top" wrapText="1"/>
    </xf>
    <xf numFmtId="0" fontId="3" fillId="0" borderId="0" xfId="0" applyFont="1"/>
    <xf numFmtId="5" fontId="3" fillId="0" borderId="2" xfId="0" applyNumberFormat="1" applyFont="1" applyBorder="1"/>
    <xf numFmtId="5" fontId="3" fillId="0" borderId="6" xfId="0" applyNumberFormat="1" applyFont="1" applyBorder="1"/>
    <xf numFmtId="37" fontId="9" fillId="0" borderId="15" xfId="0" applyNumberFormat="1" applyFont="1" applyBorder="1"/>
    <xf numFmtId="5" fontId="3" fillId="0" borderId="16" xfId="0" applyNumberFormat="1" applyFont="1" applyBorder="1" applyAlignment="1">
      <alignment horizontal="center"/>
    </xf>
    <xf numFmtId="5" fontId="3" fillId="0" borderId="17" xfId="0" applyNumberFormat="1" applyFont="1" applyBorder="1" applyAlignment="1">
      <alignment horizontal="center"/>
    </xf>
    <xf numFmtId="5" fontId="3" fillId="0" borderId="18" xfId="0" applyNumberFormat="1" applyFont="1" applyBorder="1" applyAlignment="1">
      <alignment horizontal="center"/>
    </xf>
    <xf numFmtId="0" fontId="5" fillId="0" borderId="19" xfId="0" applyFont="1" applyBorder="1" applyAlignment="1">
      <alignment horizontal="left" vertical="center"/>
    </xf>
    <xf numFmtId="0" fontId="5" fillId="0" borderId="5" xfId="0" applyFont="1" applyBorder="1" applyAlignment="1">
      <alignment horizontal="left" vertical="center"/>
    </xf>
    <xf numFmtId="0" fontId="3" fillId="0" borderId="0" xfId="0" applyFont="1" applyBorder="1" applyAlignment="1">
      <alignment horizontal="left" indent="7"/>
    </xf>
    <xf numFmtId="0" fontId="10" fillId="0" borderId="2" xfId="0" applyFont="1" applyBorder="1" applyAlignment="1">
      <alignment vertical="center"/>
    </xf>
    <xf numFmtId="0" fontId="3" fillId="0" borderId="0" xfId="0" applyFont="1" applyAlignment="1">
      <alignment horizontal="left"/>
    </xf>
    <xf numFmtId="0" fontId="3" fillId="0" borderId="0" xfId="0" applyFont="1" applyAlignment="1">
      <alignment horizontal="right"/>
    </xf>
    <xf numFmtId="0" fontId="3" fillId="0" borderId="2" xfId="0" applyFont="1" applyBorder="1" applyAlignment="1">
      <alignment horizontal="left"/>
    </xf>
    <xf numFmtId="0" fontId="9" fillId="0" borderId="0" xfId="0" applyFont="1" applyAlignment="1">
      <alignment horizontal="centerContinuous"/>
    </xf>
    <xf numFmtId="0" fontId="3" fillId="0" borderId="0" xfId="0" applyFont="1" applyAlignment="1">
      <alignment horizontal="centerContinuous"/>
    </xf>
    <xf numFmtId="0" fontId="9" fillId="0" borderId="2" xfId="0" applyFont="1" applyBorder="1" applyAlignment="1">
      <alignment horizontal="centerContinuous" vertical="top"/>
    </xf>
    <xf numFmtId="0" fontId="4" fillId="0" borderId="0" xfId="0" applyFont="1" applyBorder="1" applyAlignment="1">
      <alignment horizontal="centerContinuous"/>
    </xf>
    <xf numFmtId="0" fontId="4" fillId="0" borderId="3" xfId="0" applyFont="1" applyBorder="1" applyAlignment="1">
      <alignment horizontal="centerContinuous"/>
    </xf>
    <xf numFmtId="0" fontId="4" fillId="0" borderId="20" xfId="0" applyFont="1" applyBorder="1" applyAlignment="1">
      <alignment horizontal="center" wrapText="1"/>
    </xf>
    <xf numFmtId="0" fontId="4" fillId="0" borderId="9" xfId="0" applyFont="1" applyBorder="1" applyAlignment="1">
      <alignment horizontal="centerContinuous" vertical="center"/>
    </xf>
    <xf numFmtId="0" fontId="4" fillId="0" borderId="7" xfId="0" applyFont="1" applyBorder="1" applyAlignment="1">
      <alignment horizontal="centerContinuous" vertical="center"/>
    </xf>
    <xf numFmtId="0" fontId="4" fillId="0" borderId="2" xfId="0" applyFont="1" applyBorder="1" applyAlignment="1">
      <alignment horizontal="centerContinuous"/>
    </xf>
    <xf numFmtId="0" fontId="4" fillId="0" borderId="5" xfId="0" applyFont="1" applyBorder="1" applyAlignment="1">
      <alignment horizontal="centerContinuous"/>
    </xf>
    <xf numFmtId="0" fontId="4" fillId="0" borderId="21" xfId="0" applyFont="1" applyBorder="1" applyAlignment="1">
      <alignment horizontal="center"/>
    </xf>
    <xf numFmtId="0" fontId="4" fillId="0" borderId="9" xfId="0" applyFont="1" applyBorder="1" applyAlignment="1">
      <alignment horizontal="center"/>
    </xf>
    <xf numFmtId="166" fontId="3" fillId="0" borderId="21" xfId="0" applyNumberFormat="1" applyFont="1" applyBorder="1" applyAlignment="1">
      <alignment horizontal="left" vertical="center"/>
    </xf>
    <xf numFmtId="0" fontId="14" fillId="0" borderId="0" xfId="0" applyFont="1" applyAlignment="1">
      <alignment horizontal="left" vertical="top"/>
    </xf>
    <xf numFmtId="0" fontId="3" fillId="0" borderId="0" xfId="0" applyFont="1" applyAlignment="1">
      <alignment horizontal="left" vertical="top"/>
    </xf>
    <xf numFmtId="0" fontId="4" fillId="0" borderId="7" xfId="0" applyFont="1" applyBorder="1" applyAlignment="1">
      <alignment horizontal="left" vertical="center"/>
    </xf>
    <xf numFmtId="0" fontId="4" fillId="0" borderId="10" xfId="0" applyFont="1" applyBorder="1" applyAlignment="1">
      <alignment horizontal="left"/>
    </xf>
    <xf numFmtId="0" fontId="4" fillId="0" borderId="21" xfId="0" applyFont="1" applyBorder="1" applyAlignment="1">
      <alignment horizontal="left" vertical="center"/>
    </xf>
    <xf numFmtId="0" fontId="3" fillId="0" borderId="10" xfId="0" applyFont="1" applyBorder="1" applyAlignment="1">
      <alignment horizontal="left"/>
    </xf>
    <xf numFmtId="0" fontId="4" fillId="0" borderId="22" xfId="0" applyFont="1" applyBorder="1" applyAlignment="1">
      <alignment horizontal="left" vertical="center"/>
    </xf>
    <xf numFmtId="0" fontId="3" fillId="0" borderId="22" xfId="0" applyFont="1" applyBorder="1" applyAlignment="1">
      <alignment horizontal="left"/>
    </xf>
    <xf numFmtId="0" fontId="4" fillId="0" borderId="2" xfId="0" applyFont="1" applyBorder="1" applyAlignment="1">
      <alignment horizontal="left" vertical="center"/>
    </xf>
    <xf numFmtId="0" fontId="4" fillId="0" borderId="2" xfId="0" applyFont="1" applyBorder="1" applyAlignment="1">
      <alignment horizontal="left"/>
    </xf>
    <xf numFmtId="0" fontId="4" fillId="0" borderId="5" xfId="0" applyFont="1" applyBorder="1" applyAlignment="1">
      <alignment horizontal="left"/>
    </xf>
    <xf numFmtId="0" fontId="6" fillId="0" borderId="1" xfId="0" applyFont="1" applyBorder="1" applyAlignment="1">
      <alignment horizontal="left" vertical="center"/>
    </xf>
    <xf numFmtId="0" fontId="4" fillId="0" borderId="1" xfId="0" applyFont="1" applyBorder="1" applyAlignment="1">
      <alignment horizontal="left"/>
    </xf>
    <xf numFmtId="0" fontId="4" fillId="0" borderId="19" xfId="0" applyFont="1" applyBorder="1" applyAlignment="1">
      <alignment horizontal="left"/>
    </xf>
    <xf numFmtId="0" fontId="6" fillId="0" borderId="7" xfId="0" applyFont="1" applyBorder="1" applyAlignment="1">
      <alignment horizontal="left" vertical="center"/>
    </xf>
    <xf numFmtId="0" fontId="15" fillId="0" borderId="7" xfId="0" applyFont="1" applyBorder="1" applyAlignment="1">
      <alignment horizontal="left" vertical="center"/>
    </xf>
    <xf numFmtId="0" fontId="16" fillId="0" borderId="7" xfId="0" applyFont="1" applyBorder="1" applyAlignment="1">
      <alignment horizontal="left"/>
    </xf>
    <xf numFmtId="0" fontId="14" fillId="0" borderId="1" xfId="0" applyFont="1" applyBorder="1" applyAlignment="1">
      <alignment horizontal="left"/>
    </xf>
    <xf numFmtId="0" fontId="14" fillId="0" borderId="0" xfId="0" applyFont="1" applyAlignment="1">
      <alignment horizontal="left"/>
    </xf>
    <xf numFmtId="0" fontId="6" fillId="0" borderId="0" xfId="0" applyFont="1" applyBorder="1" applyAlignment="1">
      <alignment horizontal="left"/>
    </xf>
    <xf numFmtId="0" fontId="6" fillId="0" borderId="2" xfId="0" applyFont="1" applyBorder="1" applyAlignment="1">
      <alignment horizontal="left" vertical="top"/>
    </xf>
    <xf numFmtId="164" fontId="18" fillId="0" borderId="0" xfId="0" applyNumberFormat="1" applyFont="1"/>
    <xf numFmtId="164" fontId="19" fillId="0" borderId="0" xfId="0" applyNumberFormat="1" applyFont="1"/>
    <xf numFmtId="0" fontId="5" fillId="0" borderId="22" xfId="0" applyFont="1" applyBorder="1" applyAlignment="1">
      <alignment wrapText="1"/>
    </xf>
    <xf numFmtId="0" fontId="4" fillId="0" borderId="21" xfId="0" applyFont="1" applyFill="1" applyBorder="1" applyAlignment="1">
      <alignment horizontal="center" wrapText="1"/>
    </xf>
    <xf numFmtId="0" fontId="12" fillId="0" borderId="0" xfId="0" applyFont="1" applyBorder="1" applyAlignment="1">
      <alignment horizontal="right"/>
    </xf>
    <xf numFmtId="1" fontId="0" fillId="0" borderId="21" xfId="0" applyNumberFormat="1" applyBorder="1"/>
    <xf numFmtId="10" fontId="0" fillId="0" borderId="21" xfId="0" applyNumberFormat="1" applyBorder="1"/>
    <xf numFmtId="166" fontId="3" fillId="0" borderId="0" xfId="0" applyNumberFormat="1" applyFont="1" applyAlignment="1"/>
    <xf numFmtId="0" fontId="3" fillId="0" borderId="0" xfId="0" applyFont="1" applyAlignment="1"/>
    <xf numFmtId="166" fontId="3" fillId="0" borderId="0" xfId="0" applyNumberFormat="1" applyFont="1" applyAlignment="1">
      <alignment horizontal="left"/>
    </xf>
    <xf numFmtId="0" fontId="3" fillId="0" borderId="5" xfId="0" applyNumberFormat="1" applyFont="1" applyBorder="1" applyAlignment="1">
      <alignment horizontal="center"/>
    </xf>
    <xf numFmtId="37" fontId="0" fillId="0" borderId="0" xfId="0" applyNumberFormat="1"/>
    <xf numFmtId="0" fontId="6" fillId="0" borderId="0" xfId="0" applyFont="1" applyBorder="1" applyAlignment="1">
      <alignment horizontal="center"/>
    </xf>
    <xf numFmtId="0" fontId="3" fillId="0" borderId="0" xfId="0" applyFont="1" applyFill="1" applyBorder="1"/>
    <xf numFmtId="6" fontId="3" fillId="0" borderId="23" xfId="1" applyNumberFormat="1" applyFont="1" applyBorder="1"/>
    <xf numFmtId="6" fontId="3" fillId="0" borderId="24" xfId="1" applyNumberFormat="1" applyFont="1" applyBorder="1"/>
    <xf numFmtId="0" fontId="9" fillId="0" borderId="0" xfId="0" applyFont="1" applyAlignment="1">
      <alignment horizontal="center"/>
    </xf>
    <xf numFmtId="0" fontId="5" fillId="0" borderId="0" xfId="0" applyFont="1" applyFill="1" applyBorder="1"/>
    <xf numFmtId="0" fontId="6" fillId="0" borderId="0" xfId="0" applyFont="1" applyAlignment="1">
      <alignment horizontal="center"/>
    </xf>
    <xf numFmtId="6" fontId="3" fillId="0" borderId="23" xfId="1" applyNumberFormat="1" applyFont="1" applyBorder="1" applyAlignment="1">
      <alignment horizontal="right"/>
    </xf>
    <xf numFmtId="6" fontId="3" fillId="0" borderId="24" xfId="1" applyNumberFormat="1" applyFont="1" applyBorder="1" applyAlignment="1">
      <alignment horizontal="right"/>
    </xf>
    <xf numFmtId="6" fontId="20" fillId="0" borderId="3" xfId="1" applyNumberFormat="1" applyFont="1" applyBorder="1"/>
    <xf numFmtId="9" fontId="0" fillId="0" borderId="0" xfId="0" applyNumberFormat="1" applyBorder="1" applyAlignment="1"/>
    <xf numFmtId="0" fontId="0" fillId="2" borderId="3" xfId="0" applyFill="1" applyBorder="1"/>
    <xf numFmtId="6" fontId="20" fillId="0" borderId="5" xfId="0" applyNumberFormat="1" applyFont="1" applyBorder="1"/>
    <xf numFmtId="14" fontId="3" fillId="0" borderId="2" xfId="0" applyNumberFormat="1" applyFont="1" applyBorder="1" applyAlignment="1"/>
    <xf numFmtId="14" fontId="3" fillId="0" borderId="21" xfId="0" applyNumberFormat="1" applyFont="1" applyBorder="1" applyAlignment="1"/>
    <xf numFmtId="14" fontId="3" fillId="0" borderId="21" xfId="0" applyNumberFormat="1" applyFont="1" applyBorder="1" applyAlignment="1">
      <alignment horizontal="center"/>
    </xf>
    <xf numFmtId="0" fontId="0" fillId="0" borderId="0" xfId="0" applyBorder="1"/>
    <xf numFmtId="0" fontId="5" fillId="0" borderId="0" xfId="0" applyFont="1" applyAlignment="1">
      <alignment vertical="center"/>
    </xf>
    <xf numFmtId="0" fontId="6" fillId="0" borderId="0" xfId="0" applyFont="1"/>
    <xf numFmtId="0" fontId="5" fillId="0" borderId="0" xfId="0" applyFont="1" applyAlignment="1">
      <alignment horizontal="center"/>
    </xf>
    <xf numFmtId="0" fontId="24" fillId="0" borderId="21" xfId="0" applyFont="1" applyBorder="1"/>
    <xf numFmtId="0" fontId="6" fillId="0" borderId="0" xfId="0" applyFont="1" applyAlignment="1"/>
    <xf numFmtId="0" fontId="24" fillId="0" borderId="4" xfId="0" applyFont="1" applyBorder="1" applyAlignment="1">
      <alignment vertical="top"/>
    </xf>
    <xf numFmtId="0" fontId="24" fillId="0" borderId="1" xfId="0" applyFont="1" applyBorder="1" applyAlignment="1">
      <alignment vertical="top"/>
    </xf>
    <xf numFmtId="0" fontId="24" fillId="0" borderId="19" xfId="0" applyFont="1" applyBorder="1" applyAlignment="1">
      <alignment vertical="top"/>
    </xf>
    <xf numFmtId="0" fontId="24" fillId="0" borderId="11" xfId="0" applyFont="1" applyBorder="1" applyAlignment="1">
      <alignment vertical="top"/>
    </xf>
    <xf numFmtId="0" fontId="24" fillId="0" borderId="0" xfId="0" applyFont="1" applyBorder="1" applyAlignment="1">
      <alignment vertical="top"/>
    </xf>
    <xf numFmtId="0" fontId="24" fillId="0" borderId="3" xfId="0" applyFont="1" applyBorder="1" applyAlignment="1">
      <alignment vertical="top"/>
    </xf>
    <xf numFmtId="0" fontId="24" fillId="0" borderId="6" xfId="0" applyFont="1" applyBorder="1" applyAlignment="1">
      <alignment vertical="top"/>
    </xf>
    <xf numFmtId="0" fontId="24" fillId="0" borderId="2" xfId="0" applyFont="1" applyBorder="1" applyAlignment="1">
      <alignment vertical="top"/>
    </xf>
    <xf numFmtId="0" fontId="24" fillId="0" borderId="5" xfId="0" applyFont="1" applyBorder="1" applyAlignment="1">
      <alignment vertical="top"/>
    </xf>
    <xf numFmtId="0" fontId="5" fillId="2" borderId="1" xfId="0" applyFont="1" applyFill="1" applyBorder="1"/>
    <xf numFmtId="0" fontId="5" fillId="2" borderId="0" xfId="0" applyFont="1" applyFill="1" applyBorder="1"/>
    <xf numFmtId="0" fontId="4" fillId="0" borderId="0" xfId="0" applyFont="1" applyAlignment="1">
      <alignment wrapText="1"/>
    </xf>
    <xf numFmtId="0" fontId="5" fillId="2" borderId="0" xfId="0" applyFont="1" applyFill="1"/>
    <xf numFmtId="0" fontId="6" fillId="0" borderId="0" xfId="0" applyFont="1" applyAlignment="1">
      <alignment horizontal="right"/>
    </xf>
    <xf numFmtId="0" fontId="4" fillId="0" borderId="0" xfId="0" applyFont="1" applyAlignment="1">
      <alignment horizontal="right" wrapText="1"/>
    </xf>
    <xf numFmtId="14" fontId="24" fillId="0" borderId="0" xfId="0" applyNumberFormat="1" applyFont="1" applyBorder="1" applyAlignment="1">
      <alignment horizontal="center"/>
    </xf>
    <xf numFmtId="0" fontId="5" fillId="3" borderId="0" xfId="0" applyFont="1" applyFill="1"/>
    <xf numFmtId="0" fontId="23" fillId="0" borderId="0" xfId="0" applyFont="1" applyAlignment="1">
      <alignment vertical="center"/>
    </xf>
    <xf numFmtId="0" fontId="5" fillId="3" borderId="2" xfId="0" applyFont="1" applyFill="1" applyBorder="1" applyAlignment="1">
      <alignment vertical="center"/>
    </xf>
    <xf numFmtId="0" fontId="3" fillId="3" borderId="2" xfId="0" applyFont="1" applyFill="1" applyBorder="1" applyAlignment="1">
      <alignment vertical="center"/>
    </xf>
    <xf numFmtId="0" fontId="5" fillId="3" borderId="1" xfId="0" applyFont="1" applyFill="1" applyBorder="1" applyAlignment="1">
      <alignment horizontal="left"/>
    </xf>
    <xf numFmtId="0" fontId="4" fillId="3" borderId="7" xfId="0" applyFont="1" applyFill="1" applyBorder="1" applyAlignment="1">
      <alignment horizontal="left"/>
    </xf>
    <xf numFmtId="0" fontId="5" fillId="3" borderId="10" xfId="0" applyFont="1" applyFill="1" applyBorder="1"/>
    <xf numFmtId="0" fontId="5" fillId="3" borderId="7" xfId="0" applyFont="1" applyFill="1" applyBorder="1"/>
    <xf numFmtId="0" fontId="3" fillId="3" borderId="7" xfId="0" applyFont="1" applyFill="1" applyBorder="1"/>
    <xf numFmtId="0" fontId="3" fillId="3" borderId="0" xfId="0" applyFont="1" applyFill="1"/>
    <xf numFmtId="0" fontId="5" fillId="3" borderId="10" xfId="0" applyFont="1" applyFill="1" applyBorder="1" applyAlignment="1">
      <alignment horizontal="right" vertical="center"/>
    </xf>
    <xf numFmtId="0" fontId="3" fillId="3" borderId="9" xfId="0" applyFont="1" applyFill="1" applyBorder="1" applyAlignment="1">
      <alignment vertical="center"/>
    </xf>
    <xf numFmtId="0" fontId="5" fillId="3" borderId="25" xfId="0" applyFont="1" applyFill="1" applyBorder="1" applyAlignment="1">
      <alignment horizontal="right" vertical="center"/>
    </xf>
    <xf numFmtId="5" fontId="3" fillId="3" borderId="0" xfId="0" applyNumberFormat="1" applyFont="1" applyFill="1" applyBorder="1"/>
    <xf numFmtId="5" fontId="3" fillId="3" borderId="0" xfId="0" applyNumberFormat="1" applyFont="1" applyFill="1"/>
    <xf numFmtId="9" fontId="12" fillId="0" borderId="21" xfId="0" applyNumberFormat="1" applyFont="1" applyBorder="1"/>
    <xf numFmtId="0" fontId="24" fillId="2" borderId="21" xfId="0" applyFont="1" applyFill="1" applyBorder="1"/>
    <xf numFmtId="9" fontId="5" fillId="0" borderId="21" xfId="0" applyNumberFormat="1" applyFont="1" applyBorder="1"/>
    <xf numFmtId="6" fontId="0" fillId="0" borderId="21" xfId="1" applyNumberFormat="1" applyFont="1" applyBorder="1"/>
    <xf numFmtId="6" fontId="24" fillId="0" borderId="21" xfId="0" applyNumberFormat="1" applyFont="1" applyBorder="1"/>
    <xf numFmtId="6" fontId="5" fillId="0" borderId="9" xfId="0" applyNumberFormat="1" applyFont="1" applyBorder="1"/>
    <xf numFmtId="6" fontId="5" fillId="0" borderId="10" xfId="0" applyNumberFormat="1" applyFont="1" applyBorder="1"/>
    <xf numFmtId="6" fontId="5" fillId="0" borderId="22" xfId="0" applyNumberFormat="1" applyFont="1" applyBorder="1"/>
    <xf numFmtId="6" fontId="5" fillId="0" borderId="21" xfId="0" applyNumberFormat="1" applyFont="1" applyBorder="1"/>
    <xf numFmtId="1" fontId="26" fillId="0" borderId="2" xfId="0" applyNumberFormat="1" applyFont="1" applyBorder="1" applyAlignment="1">
      <alignment horizontal="center"/>
    </xf>
    <xf numFmtId="0" fontId="27" fillId="0" borderId="1" xfId="0" applyFont="1" applyBorder="1" applyAlignment="1">
      <alignment horizontal="center" wrapText="1"/>
    </xf>
    <xf numFmtId="14" fontId="28" fillId="0" borderId="0" xfId="0" applyNumberFormat="1" applyFont="1"/>
    <xf numFmtId="0" fontId="28" fillId="0" borderId="0" xfId="0" applyFont="1"/>
    <xf numFmtId="0" fontId="28" fillId="0" borderId="0" xfId="0" applyFont="1" applyAlignment="1">
      <alignment wrapText="1"/>
    </xf>
    <xf numFmtId="14" fontId="3" fillId="0" borderId="21" xfId="0" applyNumberFormat="1" applyFont="1" applyBorder="1"/>
    <xf numFmtId="6" fontId="29" fillId="0" borderId="21" xfId="1" applyNumberFormat="1" applyFont="1" applyBorder="1"/>
    <xf numFmtId="8" fontId="0" fillId="0" borderId="0" xfId="0" applyNumberFormat="1"/>
    <xf numFmtId="5" fontId="24" fillId="2" borderId="21" xfId="0" applyNumberFormat="1" applyFont="1" applyFill="1" applyBorder="1"/>
    <xf numFmtId="6" fontId="3" fillId="0" borderId="26" xfId="1" applyNumberFormat="1" applyFont="1" applyBorder="1" applyAlignment="1">
      <alignment horizontal="right"/>
    </xf>
    <xf numFmtId="0" fontId="5" fillId="0" borderId="1" xfId="0" applyFont="1" applyBorder="1" applyAlignment="1">
      <alignment horizontal="center"/>
    </xf>
    <xf numFmtId="0" fontId="7" fillId="0" borderId="2" xfId="0" applyFont="1" applyBorder="1" applyAlignment="1">
      <alignment horizontal="left" vertical="center"/>
    </xf>
    <xf numFmtId="0" fontId="4" fillId="0" borderId="22" xfId="0" applyFont="1" applyBorder="1" applyAlignment="1">
      <alignment horizontal="center"/>
    </xf>
    <xf numFmtId="0" fontId="4" fillId="0" borderId="10" xfId="0" applyFont="1" applyBorder="1" applyAlignment="1">
      <alignment horizontal="centerContinuous"/>
    </xf>
    <xf numFmtId="166" fontId="14" fillId="0" borderId="21" xfId="0" applyNumberFormat="1" applyFont="1" applyBorder="1" applyAlignment="1">
      <alignment horizontal="left"/>
    </xf>
    <xf numFmtId="0" fontId="32" fillId="0" borderId="0" xfId="0" applyFont="1" applyFill="1" applyBorder="1"/>
    <xf numFmtId="0" fontId="33" fillId="0" borderId="5" xfId="0" applyFont="1" applyBorder="1" applyAlignment="1">
      <alignment vertical="top" wrapText="1"/>
    </xf>
    <xf numFmtId="165" fontId="0" fillId="0" borderId="0" xfId="0" applyNumberFormat="1"/>
    <xf numFmtId="165" fontId="32" fillId="0" borderId="0" xfId="0" applyNumberFormat="1" applyFont="1" applyFill="1" applyBorder="1"/>
    <xf numFmtId="3" fontId="32" fillId="0" borderId="0" xfId="0" applyNumberFormat="1" applyFont="1" applyFill="1" applyBorder="1"/>
    <xf numFmtId="1" fontId="32" fillId="0" borderId="0" xfId="0" applyNumberFormat="1" applyFont="1" applyFill="1" applyBorder="1" applyAlignment="1">
      <alignment horizontal="right"/>
    </xf>
    <xf numFmtId="0" fontId="4" fillId="0" borderId="0" xfId="0" applyFont="1" applyAlignment="1">
      <alignment horizontal="right"/>
    </xf>
    <xf numFmtId="6" fontId="0" fillId="0" borderId="20" xfId="1" applyNumberFormat="1" applyFont="1" applyBorder="1"/>
    <xf numFmtId="6" fontId="0" fillId="0" borderId="27" xfId="0" applyNumberFormat="1" applyBorder="1"/>
    <xf numFmtId="37" fontId="0" fillId="0" borderId="27" xfId="0" applyNumberFormat="1" applyBorder="1"/>
    <xf numFmtId="0" fontId="20" fillId="0" borderId="0" xfId="0" applyFont="1" applyAlignment="1">
      <alignment horizontal="right"/>
    </xf>
    <xf numFmtId="6" fontId="29" fillId="0" borderId="20" xfId="1" applyNumberFormat="1" applyFont="1" applyBorder="1"/>
    <xf numFmtId="6" fontId="3" fillId="0" borderId="28" xfId="1" applyNumberFormat="1" applyFont="1" applyBorder="1"/>
    <xf numFmtId="0" fontId="9" fillId="0" borderId="29" xfId="0" applyFont="1" applyBorder="1" applyAlignment="1">
      <alignment horizontal="center"/>
    </xf>
    <xf numFmtId="6" fontId="3" fillId="0" borderId="30" xfId="1" applyNumberFormat="1" applyFont="1" applyBorder="1"/>
    <xf numFmtId="6" fontId="3" fillId="0" borderId="26" xfId="1" applyNumberFormat="1" applyFont="1" applyBorder="1"/>
    <xf numFmtId="0" fontId="5" fillId="0" borderId="4" xfId="0" applyFont="1" applyFill="1" applyBorder="1"/>
    <xf numFmtId="0" fontId="3" fillId="0" borderId="11" xfId="0" applyFont="1" applyFill="1" applyBorder="1"/>
    <xf numFmtId="0" fontId="9" fillId="0" borderId="31" xfId="0" applyFont="1" applyBorder="1" applyAlignment="1">
      <alignment horizontal="center"/>
    </xf>
    <xf numFmtId="6" fontId="14" fillId="0" borderId="30" xfId="1" applyNumberFormat="1" applyFont="1" applyBorder="1" applyAlignment="1">
      <alignment horizontal="right"/>
    </xf>
    <xf numFmtId="6" fontId="3" fillId="0" borderId="30" xfId="1" applyNumberFormat="1" applyFont="1" applyBorder="1" applyAlignment="1">
      <alignment horizontal="right"/>
    </xf>
    <xf numFmtId="0" fontId="5" fillId="0" borderId="32" xfId="0" applyFont="1" applyFill="1" applyBorder="1"/>
    <xf numFmtId="6" fontId="3" fillId="0" borderId="33" xfId="1" applyNumberFormat="1" applyFont="1" applyBorder="1"/>
    <xf numFmtId="0" fontId="3" fillId="3" borderId="7" xfId="0" applyFont="1" applyFill="1" applyBorder="1" applyAlignment="1">
      <alignment vertical="center"/>
    </xf>
    <xf numFmtId="0" fontId="3" fillId="3" borderId="10" xfId="0" applyFont="1" applyFill="1" applyBorder="1" applyAlignment="1">
      <alignment vertical="center"/>
    </xf>
    <xf numFmtId="6" fontId="3" fillId="0" borderId="34" xfId="1" applyNumberFormat="1" applyFont="1" applyBorder="1"/>
    <xf numFmtId="0" fontId="5" fillId="0" borderId="29" xfId="0" applyFont="1" applyBorder="1"/>
    <xf numFmtId="0" fontId="5" fillId="0" borderId="19" xfId="0" applyFont="1" applyBorder="1"/>
    <xf numFmtId="6" fontId="0" fillId="0" borderId="21" xfId="1" applyNumberFormat="1" applyFont="1" applyBorder="1" applyAlignment="1"/>
    <xf numFmtId="9" fontId="0" fillId="0" borderId="21" xfId="2" applyFont="1" applyBorder="1" applyAlignment="1"/>
    <xf numFmtId="6" fontId="0" fillId="0" borderId="20" xfId="1" applyNumberFormat="1" applyFont="1" applyBorder="1" applyAlignment="1"/>
    <xf numFmtId="166" fontId="3" fillId="0" borderId="27" xfId="0" applyNumberFormat="1" applyFont="1" applyBorder="1" applyAlignment="1">
      <alignment horizontal="left"/>
    </xf>
    <xf numFmtId="0" fontId="9" fillId="0" borderId="0" xfId="0" applyFont="1" applyAlignment="1">
      <alignment horizontal="right"/>
    </xf>
    <xf numFmtId="0" fontId="0" fillId="0" borderId="11" xfId="0" applyBorder="1" applyAlignment="1">
      <alignment horizontal="right"/>
    </xf>
    <xf numFmtId="9" fontId="0" fillId="0" borderId="0" xfId="0" applyNumberFormat="1" applyBorder="1" applyAlignment="1">
      <alignment horizontal="right"/>
    </xf>
    <xf numFmtId="0" fontId="3" fillId="0" borderId="35" xfId="0" applyFont="1" applyBorder="1"/>
    <xf numFmtId="0" fontId="3" fillId="0" borderId="36" xfId="0" applyFont="1" applyBorder="1"/>
    <xf numFmtId="0" fontId="6" fillId="4" borderId="0" xfId="0" applyFont="1" applyFill="1" applyBorder="1" applyAlignment="1">
      <alignment horizontal="left"/>
    </xf>
    <xf numFmtId="0" fontId="4" fillId="4" borderId="0" xfId="0" applyFont="1" applyFill="1" applyBorder="1" applyAlignment="1">
      <alignment horizontal="left"/>
    </xf>
    <xf numFmtId="0" fontId="3" fillId="4" borderId="0" xfId="0" applyFont="1" applyFill="1" applyBorder="1" applyAlignment="1">
      <alignment horizontal="left"/>
    </xf>
    <xf numFmtId="0" fontId="4" fillId="4" borderId="0" xfId="0" applyFont="1" applyFill="1" applyAlignment="1">
      <alignment horizontal="left" vertical="top"/>
    </xf>
    <xf numFmtId="0" fontId="3" fillId="4" borderId="0" xfId="0" applyFont="1" applyFill="1" applyAlignment="1">
      <alignment horizontal="left" vertical="top"/>
    </xf>
    <xf numFmtId="0" fontId="30" fillId="0" borderId="0" xfId="0" applyFont="1" applyAlignment="1">
      <alignment horizontal="left" vertical="center" wrapText="1"/>
    </xf>
    <xf numFmtId="0" fontId="3" fillId="0" borderId="30" xfId="0" applyFont="1" applyFill="1" applyBorder="1" applyAlignment="1">
      <alignment horizontal="left"/>
    </xf>
    <xf numFmtId="0" fontId="3" fillId="0" borderId="37" xfId="0" applyFont="1" applyFill="1" applyBorder="1" applyAlignment="1">
      <alignment horizontal="left"/>
    </xf>
    <xf numFmtId="6" fontId="3" fillId="0" borderId="30" xfId="1" applyNumberFormat="1" applyFont="1" applyFill="1" applyBorder="1" applyAlignment="1">
      <alignment horizontal="right"/>
    </xf>
    <xf numFmtId="6" fontId="3" fillId="0" borderId="37" xfId="1" applyNumberFormat="1" applyFont="1" applyFill="1" applyBorder="1" applyAlignment="1">
      <alignment horizontal="right"/>
    </xf>
    <xf numFmtId="0" fontId="14" fillId="0" borderId="23" xfId="0" applyFont="1" applyBorder="1" applyAlignment="1">
      <alignment horizontal="left"/>
    </xf>
    <xf numFmtId="0" fontId="3" fillId="0" borderId="23" xfId="0" applyFont="1" applyBorder="1" applyAlignment="1">
      <alignment horizontal="left"/>
    </xf>
    <xf numFmtId="0" fontId="3" fillId="0" borderId="26" xfId="0" applyFont="1" applyBorder="1" applyAlignment="1">
      <alignment horizontal="left"/>
    </xf>
    <xf numFmtId="0" fontId="3" fillId="0" borderId="38" xfId="0" applyFont="1" applyBorder="1" applyAlignment="1">
      <alignment horizontal="left"/>
    </xf>
    <xf numFmtId="6" fontId="3" fillId="0" borderId="26" xfId="1" applyNumberFormat="1" applyFont="1" applyBorder="1" applyAlignment="1">
      <alignment horizontal="right"/>
    </xf>
    <xf numFmtId="6" fontId="3" fillId="0" borderId="38" xfId="1" applyNumberFormat="1" applyFont="1" applyBorder="1" applyAlignment="1">
      <alignment horizontal="right"/>
    </xf>
    <xf numFmtId="0" fontId="3" fillId="0" borderId="39" xfId="0" applyFont="1" applyBorder="1" applyAlignment="1">
      <alignment horizontal="left"/>
    </xf>
    <xf numFmtId="0" fontId="3" fillId="0" borderId="2" xfId="0" applyFont="1" applyBorder="1" applyAlignment="1">
      <alignment horizontal="left"/>
    </xf>
    <xf numFmtId="0" fontId="3" fillId="0" borderId="24" xfId="0" applyFont="1" applyBorder="1" applyAlignment="1">
      <alignment horizontal="left"/>
    </xf>
    <xf numFmtId="0" fontId="3" fillId="0" borderId="26" xfId="0" applyFont="1" applyBorder="1" applyAlignment="1">
      <alignment horizontal="center"/>
    </xf>
    <xf numFmtId="0" fontId="3" fillId="0" borderId="39" xfId="0" applyFont="1" applyBorder="1" applyAlignment="1">
      <alignment horizontal="center"/>
    </xf>
    <xf numFmtId="0" fontId="3" fillId="0" borderId="38" xfId="0" applyFont="1" applyBorder="1" applyAlignment="1">
      <alignment horizontal="center"/>
    </xf>
    <xf numFmtId="0" fontId="6" fillId="0" borderId="31" xfId="0" applyFont="1" applyBorder="1" applyAlignment="1">
      <alignment horizontal="left"/>
    </xf>
    <xf numFmtId="0" fontId="3" fillId="0" borderId="23" xfId="0" applyFont="1" applyBorder="1" applyAlignment="1">
      <alignment horizontal="right"/>
    </xf>
    <xf numFmtId="0" fontId="6" fillId="0" borderId="31" xfId="0" applyFont="1" applyBorder="1" applyAlignment="1">
      <alignment horizontal="center"/>
    </xf>
    <xf numFmtId="0" fontId="4" fillId="0" borderId="9" xfId="0" applyFont="1" applyBorder="1" applyAlignment="1">
      <alignment horizontal="center" vertical="top" wrapText="1"/>
    </xf>
    <xf numFmtId="0" fontId="4" fillId="0" borderId="7" xfId="0" applyFont="1" applyBorder="1" applyAlignment="1">
      <alignment horizontal="center" vertical="top" wrapText="1"/>
    </xf>
    <xf numFmtId="0" fontId="4" fillId="0" borderId="10" xfId="0" applyFont="1" applyBorder="1" applyAlignment="1">
      <alignment horizontal="center" vertical="top" wrapText="1"/>
    </xf>
    <xf numFmtId="0" fontId="6" fillId="0" borderId="1" xfId="0" applyFont="1" applyBorder="1" applyAlignment="1">
      <alignment horizontal="center"/>
    </xf>
    <xf numFmtId="0" fontId="9" fillId="0" borderId="1" xfId="0" applyFont="1" applyBorder="1" applyAlignment="1">
      <alignment horizontal="center"/>
    </xf>
    <xf numFmtId="6" fontId="3" fillId="0" borderId="26" xfId="1" applyNumberFormat="1" applyFont="1" applyFill="1" applyBorder="1" applyAlignment="1">
      <alignment horizontal="right"/>
    </xf>
    <xf numFmtId="6" fontId="3" fillId="0" borderId="38" xfId="1" applyNumberFormat="1" applyFont="1" applyFill="1" applyBorder="1" applyAlignment="1">
      <alignment horizontal="right"/>
    </xf>
    <xf numFmtId="0" fontId="3" fillId="0" borderId="26" xfId="0" applyFont="1" applyFill="1" applyBorder="1" applyAlignment="1">
      <alignment horizontal="left"/>
    </xf>
    <xf numFmtId="0" fontId="3" fillId="0" borderId="38" xfId="0" applyFont="1" applyFill="1" applyBorder="1" applyAlignment="1">
      <alignment horizontal="left"/>
    </xf>
    <xf numFmtId="6" fontId="3" fillId="0" borderId="34" xfId="1" applyNumberFormat="1" applyFont="1" applyFill="1" applyBorder="1" applyAlignment="1">
      <alignment horizontal="right"/>
    </xf>
    <xf numFmtId="6" fontId="3" fillId="0" borderId="40" xfId="1" applyNumberFormat="1" applyFont="1" applyFill="1" applyBorder="1" applyAlignment="1">
      <alignment horizontal="right"/>
    </xf>
    <xf numFmtId="0" fontId="3" fillId="0" borderId="40" xfId="0" applyFont="1" applyFill="1" applyBorder="1" applyAlignment="1">
      <alignment horizontal="left"/>
    </xf>
    <xf numFmtId="0" fontId="3" fillId="0" borderId="28" xfId="0" applyFont="1" applyBorder="1" applyAlignment="1">
      <alignment horizontal="left"/>
    </xf>
    <xf numFmtId="166" fontId="3" fillId="0" borderId="0" xfId="0" applyNumberFormat="1" applyFont="1" applyAlignment="1">
      <alignment horizontal="center"/>
    </xf>
    <xf numFmtId="0" fontId="3" fillId="0" borderId="0" xfId="0" applyFont="1" applyAlignment="1">
      <alignment horizontal="center"/>
    </xf>
    <xf numFmtId="0" fontId="3" fillId="0" borderId="2" xfId="0" applyNumberFormat="1" applyFont="1" applyFill="1" applyBorder="1" applyAlignment="1">
      <alignment horizontal="center"/>
    </xf>
    <xf numFmtId="0" fontId="4" fillId="0" borderId="7"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left" wrapText="1"/>
    </xf>
    <xf numFmtId="0" fontId="4" fillId="0" borderId="19" xfId="0" applyFont="1" applyBorder="1" applyAlignment="1">
      <alignment horizontal="left" vertical="center" wrapText="1"/>
    </xf>
    <xf numFmtId="0" fontId="3" fillId="0" borderId="5" xfId="0" applyFont="1" applyBorder="1" applyAlignment="1">
      <alignment horizontal="left" vertical="center" wrapText="1"/>
    </xf>
    <xf numFmtId="0" fontId="4" fillId="0" borderId="7" xfId="0" applyFont="1" applyBorder="1" applyAlignment="1">
      <alignment horizontal="left" vertical="center" wrapText="1"/>
    </xf>
    <xf numFmtId="0" fontId="0" fillId="0" borderId="7" xfId="0" applyBorder="1" applyAlignment="1">
      <alignment horizontal="left" wrapText="1"/>
    </xf>
    <xf numFmtId="0" fontId="3" fillId="0" borderId="21" xfId="0" applyFont="1" applyBorder="1" applyAlignment="1">
      <alignment horizontal="left"/>
    </xf>
    <xf numFmtId="0" fontId="17" fillId="4" borderId="2" xfId="0" applyFont="1" applyFill="1" applyBorder="1" applyAlignment="1">
      <alignment horizontal="left" wrapText="1"/>
    </xf>
    <xf numFmtId="166" fontId="3" fillId="0" borderId="20" xfId="0" applyNumberFormat="1" applyFont="1" applyBorder="1" applyAlignment="1">
      <alignment horizontal="left" vertical="center"/>
    </xf>
    <xf numFmtId="166" fontId="3" fillId="0" borderId="22" xfId="0" applyNumberFormat="1" applyFont="1" applyBorder="1" applyAlignment="1">
      <alignment horizontal="left" vertical="center"/>
    </xf>
    <xf numFmtId="0" fontId="4" fillId="0" borderId="1" xfId="0" applyFont="1" applyBorder="1" applyAlignment="1">
      <alignment horizontal="left" vertical="center" wrapText="1"/>
    </xf>
    <xf numFmtId="0" fontId="0" fillId="0" borderId="19" xfId="0" applyBorder="1" applyAlignment="1">
      <alignment horizontal="left" vertical="center" wrapText="1"/>
    </xf>
    <xf numFmtId="0" fontId="3" fillId="0" borderId="9" xfId="0" applyFont="1" applyBorder="1" applyAlignment="1">
      <alignment horizontal="left"/>
    </xf>
    <xf numFmtId="0" fontId="0" fillId="0" borderId="11" xfId="0" applyBorder="1" applyAlignment="1">
      <alignment horizontal="right"/>
    </xf>
    <xf numFmtId="0" fontId="0" fillId="0" borderId="0" xfId="0" applyBorder="1" applyAlignment="1">
      <alignment horizontal="right"/>
    </xf>
    <xf numFmtId="0" fontId="0" fillId="0" borderId="6" xfId="0" applyBorder="1" applyAlignment="1">
      <alignment horizontal="center"/>
    </xf>
    <xf numFmtId="0" fontId="0" fillId="0" borderId="2" xfId="0" applyBorder="1" applyAlignment="1">
      <alignment horizontal="center"/>
    </xf>
    <xf numFmtId="0" fontId="21" fillId="0" borderId="0" xfId="0" applyFont="1" applyAlignment="1">
      <alignment horizontal="center"/>
    </xf>
    <xf numFmtId="0" fontId="20" fillId="0" borderId="4" xfId="0" applyFont="1" applyBorder="1" applyAlignment="1">
      <alignment horizontal="center" wrapText="1"/>
    </xf>
    <xf numFmtId="0" fontId="20" fillId="0" borderId="1" xfId="0" applyFont="1" applyBorder="1" applyAlignment="1">
      <alignment horizontal="center"/>
    </xf>
    <xf numFmtId="0" fontId="20" fillId="0" borderId="19" xfId="0" applyFont="1"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20" fillId="0" borderId="4" xfId="0" applyFont="1" applyBorder="1" applyAlignment="1">
      <alignment horizontal="center"/>
    </xf>
    <xf numFmtId="0" fontId="4" fillId="0" borderId="0" xfId="0" applyFont="1" applyAlignment="1">
      <alignment horizontal="left"/>
    </xf>
    <xf numFmtId="0" fontId="4" fillId="0" borderId="3" xfId="0" applyFont="1" applyBorder="1" applyAlignment="1">
      <alignment horizontal="left"/>
    </xf>
    <xf numFmtId="0" fontId="4" fillId="0" borderId="0" xfId="0" applyFont="1" applyAlignment="1">
      <alignment horizontal="right" wrapText="1"/>
    </xf>
    <xf numFmtId="0" fontId="4" fillId="0" borderId="3" xfId="0" applyFont="1" applyBorder="1" applyAlignment="1">
      <alignment horizontal="right" wrapText="1"/>
    </xf>
    <xf numFmtId="0" fontId="6" fillId="0" borderId="0" xfId="0" applyFont="1" applyAlignment="1">
      <alignment horizontal="left"/>
    </xf>
    <xf numFmtId="0" fontId="5" fillId="0" borderId="0" xfId="0" applyFont="1" applyAlignment="1">
      <alignment horizontal="right"/>
    </xf>
    <xf numFmtId="0" fontId="5" fillId="0" borderId="3" xfId="0" applyFont="1" applyBorder="1" applyAlignment="1">
      <alignment horizontal="right"/>
    </xf>
    <xf numFmtId="0" fontId="4" fillId="0" borderId="0" xfId="0" applyFont="1" applyAlignment="1">
      <alignment horizontal="center"/>
    </xf>
    <xf numFmtId="0" fontId="23" fillId="0" borderId="0" xfId="0" applyFont="1" applyAlignment="1">
      <alignment horizontal="center" vertical="center"/>
    </xf>
    <xf numFmtId="0" fontId="25" fillId="0" borderId="0" xfId="0" applyFont="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85725</xdr:colOff>
      <xdr:row>13</xdr:row>
      <xdr:rowOff>142875</xdr:rowOff>
    </xdr:from>
    <xdr:to>
      <xdr:col>5</xdr:col>
      <xdr:colOff>609600</xdr:colOff>
      <xdr:row>13</xdr:row>
      <xdr:rowOff>142875</xdr:rowOff>
    </xdr:to>
    <xdr:sp macro="" textlink="">
      <xdr:nvSpPr>
        <xdr:cNvPr id="8321" name="Line 1"/>
        <xdr:cNvSpPr>
          <a:spLocks noChangeShapeType="1"/>
        </xdr:cNvSpPr>
      </xdr:nvSpPr>
      <xdr:spPr bwMode="auto">
        <a:xfrm>
          <a:off x="2962275" y="3771900"/>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638175</xdr:colOff>
      <xdr:row>1</xdr:row>
      <xdr:rowOff>9525</xdr:rowOff>
    </xdr:from>
    <xdr:to>
      <xdr:col>5</xdr:col>
      <xdr:colOff>638175</xdr:colOff>
      <xdr:row>3</xdr:row>
      <xdr:rowOff>0</xdr:rowOff>
    </xdr:to>
    <xdr:sp macro="" textlink="">
      <xdr:nvSpPr>
        <xdr:cNvPr id="8322" name="Line 2"/>
        <xdr:cNvSpPr>
          <a:spLocks noChangeShapeType="1"/>
        </xdr:cNvSpPr>
      </xdr:nvSpPr>
      <xdr:spPr bwMode="auto">
        <a:xfrm>
          <a:off x="4467225" y="171450"/>
          <a:ext cx="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76200</xdr:colOff>
      <xdr:row>13</xdr:row>
      <xdr:rowOff>133350</xdr:rowOff>
    </xdr:from>
    <xdr:to>
      <xdr:col>5</xdr:col>
      <xdr:colOff>600075</xdr:colOff>
      <xdr:row>13</xdr:row>
      <xdr:rowOff>133350</xdr:rowOff>
    </xdr:to>
    <xdr:sp macro="" textlink="">
      <xdr:nvSpPr>
        <xdr:cNvPr id="1189" name="Line 2"/>
        <xdr:cNvSpPr>
          <a:spLocks noChangeShapeType="1"/>
        </xdr:cNvSpPr>
      </xdr:nvSpPr>
      <xdr:spPr bwMode="auto">
        <a:xfrm>
          <a:off x="2952750" y="3762375"/>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676275</xdr:colOff>
      <xdr:row>1</xdr:row>
      <xdr:rowOff>9525</xdr:rowOff>
    </xdr:from>
    <xdr:to>
      <xdr:col>5</xdr:col>
      <xdr:colOff>676275</xdr:colOff>
      <xdr:row>3</xdr:row>
      <xdr:rowOff>0</xdr:rowOff>
    </xdr:to>
    <xdr:sp macro="" textlink="">
      <xdr:nvSpPr>
        <xdr:cNvPr id="1190" name="Line 7"/>
        <xdr:cNvSpPr>
          <a:spLocks noChangeShapeType="1"/>
        </xdr:cNvSpPr>
      </xdr:nvSpPr>
      <xdr:spPr bwMode="auto">
        <a:xfrm>
          <a:off x="4505325" y="171450"/>
          <a:ext cx="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66675</xdr:colOff>
      <xdr:row>13</xdr:row>
      <xdr:rowOff>152400</xdr:rowOff>
    </xdr:from>
    <xdr:to>
      <xdr:col>5</xdr:col>
      <xdr:colOff>590550</xdr:colOff>
      <xdr:row>13</xdr:row>
      <xdr:rowOff>152400</xdr:rowOff>
    </xdr:to>
    <xdr:sp macro="" textlink="">
      <xdr:nvSpPr>
        <xdr:cNvPr id="7356" name="Line 1"/>
        <xdr:cNvSpPr>
          <a:spLocks noChangeShapeType="1"/>
        </xdr:cNvSpPr>
      </xdr:nvSpPr>
      <xdr:spPr bwMode="auto">
        <a:xfrm>
          <a:off x="2943225" y="3781425"/>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685800</xdr:colOff>
      <xdr:row>1</xdr:row>
      <xdr:rowOff>9525</xdr:rowOff>
    </xdr:from>
    <xdr:to>
      <xdr:col>5</xdr:col>
      <xdr:colOff>685800</xdr:colOff>
      <xdr:row>3</xdr:row>
      <xdr:rowOff>0</xdr:rowOff>
    </xdr:to>
    <xdr:sp macro="" textlink="">
      <xdr:nvSpPr>
        <xdr:cNvPr id="7357" name="Line 10"/>
        <xdr:cNvSpPr>
          <a:spLocks noChangeShapeType="1"/>
        </xdr:cNvSpPr>
      </xdr:nvSpPr>
      <xdr:spPr bwMode="auto">
        <a:xfrm>
          <a:off x="4514850" y="171450"/>
          <a:ext cx="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85725</xdr:colOff>
      <xdr:row>13</xdr:row>
      <xdr:rowOff>142875</xdr:rowOff>
    </xdr:from>
    <xdr:to>
      <xdr:col>5</xdr:col>
      <xdr:colOff>609600</xdr:colOff>
      <xdr:row>13</xdr:row>
      <xdr:rowOff>142875</xdr:rowOff>
    </xdr:to>
    <xdr:sp macro="" textlink="">
      <xdr:nvSpPr>
        <xdr:cNvPr id="7358" name="Line 12"/>
        <xdr:cNvSpPr>
          <a:spLocks noChangeShapeType="1"/>
        </xdr:cNvSpPr>
      </xdr:nvSpPr>
      <xdr:spPr bwMode="auto">
        <a:xfrm>
          <a:off x="2962275" y="3771900"/>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xdr:colOff>
      <xdr:row>13</xdr:row>
      <xdr:rowOff>152400</xdr:rowOff>
    </xdr:from>
    <xdr:to>
      <xdr:col>5</xdr:col>
      <xdr:colOff>571500</xdr:colOff>
      <xdr:row>13</xdr:row>
      <xdr:rowOff>152400</xdr:rowOff>
    </xdr:to>
    <xdr:sp macro="" textlink="">
      <xdr:nvSpPr>
        <xdr:cNvPr id="9408" name="Line 1"/>
        <xdr:cNvSpPr>
          <a:spLocks noChangeShapeType="1"/>
        </xdr:cNvSpPr>
      </xdr:nvSpPr>
      <xdr:spPr bwMode="auto">
        <a:xfrm>
          <a:off x="2924175" y="3781425"/>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editAs="oneCell">
    <xdr:from>
      <xdr:col>3</xdr:col>
      <xdr:colOff>85725</xdr:colOff>
      <xdr:row>13</xdr:row>
      <xdr:rowOff>142875</xdr:rowOff>
    </xdr:from>
    <xdr:to>
      <xdr:col>5</xdr:col>
      <xdr:colOff>609600</xdr:colOff>
      <xdr:row>13</xdr:row>
      <xdr:rowOff>142875</xdr:rowOff>
    </xdr:to>
    <xdr:sp macro="" textlink="">
      <xdr:nvSpPr>
        <xdr:cNvPr id="9409" name="Line 16"/>
        <xdr:cNvSpPr>
          <a:spLocks noChangeShapeType="1"/>
        </xdr:cNvSpPr>
      </xdr:nvSpPr>
      <xdr:spPr bwMode="auto">
        <a:xfrm>
          <a:off x="2962275" y="3771900"/>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638175</xdr:colOff>
      <xdr:row>1</xdr:row>
      <xdr:rowOff>9525</xdr:rowOff>
    </xdr:from>
    <xdr:to>
      <xdr:col>5</xdr:col>
      <xdr:colOff>638175</xdr:colOff>
      <xdr:row>3</xdr:row>
      <xdr:rowOff>0</xdr:rowOff>
    </xdr:to>
    <xdr:sp macro="" textlink="">
      <xdr:nvSpPr>
        <xdr:cNvPr id="9410" name="Line 17"/>
        <xdr:cNvSpPr>
          <a:spLocks noChangeShapeType="1"/>
        </xdr:cNvSpPr>
      </xdr:nvSpPr>
      <xdr:spPr bwMode="auto">
        <a:xfrm>
          <a:off x="4467225" y="171450"/>
          <a:ext cx="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95250</xdr:colOff>
      <xdr:row>13</xdr:row>
      <xdr:rowOff>142875</xdr:rowOff>
    </xdr:from>
    <xdr:to>
      <xdr:col>5</xdr:col>
      <xdr:colOff>619125</xdr:colOff>
      <xdr:row>13</xdr:row>
      <xdr:rowOff>142875</xdr:rowOff>
    </xdr:to>
    <xdr:sp macro="" textlink="">
      <xdr:nvSpPr>
        <xdr:cNvPr id="10436" name="Line 1"/>
        <xdr:cNvSpPr>
          <a:spLocks noChangeShapeType="1"/>
        </xdr:cNvSpPr>
      </xdr:nvSpPr>
      <xdr:spPr bwMode="auto">
        <a:xfrm>
          <a:off x="2971800" y="3771900"/>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685800</xdr:colOff>
      <xdr:row>1</xdr:row>
      <xdr:rowOff>0</xdr:rowOff>
    </xdr:from>
    <xdr:to>
      <xdr:col>5</xdr:col>
      <xdr:colOff>685800</xdr:colOff>
      <xdr:row>2</xdr:row>
      <xdr:rowOff>219075</xdr:rowOff>
    </xdr:to>
    <xdr:sp macro="" textlink="">
      <xdr:nvSpPr>
        <xdr:cNvPr id="10437" name="Line 16"/>
        <xdr:cNvSpPr>
          <a:spLocks noChangeShapeType="1"/>
        </xdr:cNvSpPr>
      </xdr:nvSpPr>
      <xdr:spPr bwMode="auto">
        <a:xfrm>
          <a:off x="4514850" y="161925"/>
          <a:ext cx="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85725</xdr:colOff>
      <xdr:row>13</xdr:row>
      <xdr:rowOff>142875</xdr:rowOff>
    </xdr:from>
    <xdr:to>
      <xdr:col>5</xdr:col>
      <xdr:colOff>609600</xdr:colOff>
      <xdr:row>13</xdr:row>
      <xdr:rowOff>142875</xdr:rowOff>
    </xdr:to>
    <xdr:sp macro="" textlink="">
      <xdr:nvSpPr>
        <xdr:cNvPr id="10438" name="Line 20"/>
        <xdr:cNvSpPr>
          <a:spLocks noChangeShapeType="1"/>
        </xdr:cNvSpPr>
      </xdr:nvSpPr>
      <xdr:spPr bwMode="auto">
        <a:xfrm>
          <a:off x="2962275" y="3771900"/>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13</xdr:row>
      <xdr:rowOff>133350</xdr:rowOff>
    </xdr:from>
    <xdr:to>
      <xdr:col>5</xdr:col>
      <xdr:colOff>600075</xdr:colOff>
      <xdr:row>13</xdr:row>
      <xdr:rowOff>133350</xdr:rowOff>
    </xdr:to>
    <xdr:sp macro="" textlink="">
      <xdr:nvSpPr>
        <xdr:cNvPr id="13468" name="Line 1"/>
        <xdr:cNvSpPr>
          <a:spLocks noChangeShapeType="1"/>
        </xdr:cNvSpPr>
      </xdr:nvSpPr>
      <xdr:spPr bwMode="auto">
        <a:xfrm>
          <a:off x="2952750" y="3762375"/>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676275</xdr:colOff>
      <xdr:row>1</xdr:row>
      <xdr:rowOff>9525</xdr:rowOff>
    </xdr:from>
    <xdr:to>
      <xdr:col>5</xdr:col>
      <xdr:colOff>676275</xdr:colOff>
      <xdr:row>3</xdr:row>
      <xdr:rowOff>0</xdr:rowOff>
    </xdr:to>
    <xdr:sp macro="" textlink="">
      <xdr:nvSpPr>
        <xdr:cNvPr id="13469" name="Line 2"/>
        <xdr:cNvSpPr>
          <a:spLocks noChangeShapeType="1"/>
        </xdr:cNvSpPr>
      </xdr:nvSpPr>
      <xdr:spPr bwMode="auto">
        <a:xfrm>
          <a:off x="4505325" y="171450"/>
          <a:ext cx="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76200</xdr:colOff>
      <xdr:row>13</xdr:row>
      <xdr:rowOff>133350</xdr:rowOff>
    </xdr:from>
    <xdr:to>
      <xdr:col>5</xdr:col>
      <xdr:colOff>600075</xdr:colOff>
      <xdr:row>13</xdr:row>
      <xdr:rowOff>133350</xdr:rowOff>
    </xdr:to>
    <xdr:sp macro="" textlink="">
      <xdr:nvSpPr>
        <xdr:cNvPr id="14491" name="Line 1"/>
        <xdr:cNvSpPr>
          <a:spLocks noChangeShapeType="1"/>
        </xdr:cNvSpPr>
      </xdr:nvSpPr>
      <xdr:spPr bwMode="auto">
        <a:xfrm>
          <a:off x="2952750" y="3762375"/>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676275</xdr:colOff>
      <xdr:row>1</xdr:row>
      <xdr:rowOff>9525</xdr:rowOff>
    </xdr:from>
    <xdr:to>
      <xdr:col>5</xdr:col>
      <xdr:colOff>676275</xdr:colOff>
      <xdr:row>3</xdr:row>
      <xdr:rowOff>0</xdr:rowOff>
    </xdr:to>
    <xdr:sp macro="" textlink="">
      <xdr:nvSpPr>
        <xdr:cNvPr id="14492" name="Line 2"/>
        <xdr:cNvSpPr>
          <a:spLocks noChangeShapeType="1"/>
        </xdr:cNvSpPr>
      </xdr:nvSpPr>
      <xdr:spPr bwMode="auto">
        <a:xfrm>
          <a:off x="4505325" y="171450"/>
          <a:ext cx="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76200</xdr:colOff>
      <xdr:row>13</xdr:row>
      <xdr:rowOff>133350</xdr:rowOff>
    </xdr:from>
    <xdr:to>
      <xdr:col>5</xdr:col>
      <xdr:colOff>600075</xdr:colOff>
      <xdr:row>13</xdr:row>
      <xdr:rowOff>133350</xdr:rowOff>
    </xdr:to>
    <xdr:sp macro="" textlink="">
      <xdr:nvSpPr>
        <xdr:cNvPr id="15515" name="Line 1"/>
        <xdr:cNvSpPr>
          <a:spLocks noChangeShapeType="1"/>
        </xdr:cNvSpPr>
      </xdr:nvSpPr>
      <xdr:spPr bwMode="auto">
        <a:xfrm>
          <a:off x="2952750" y="3762375"/>
          <a:ext cx="1476375" cy="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676275</xdr:colOff>
      <xdr:row>1</xdr:row>
      <xdr:rowOff>9525</xdr:rowOff>
    </xdr:from>
    <xdr:to>
      <xdr:col>5</xdr:col>
      <xdr:colOff>676275</xdr:colOff>
      <xdr:row>3</xdr:row>
      <xdr:rowOff>0</xdr:rowOff>
    </xdr:to>
    <xdr:sp macro="" textlink="">
      <xdr:nvSpPr>
        <xdr:cNvPr id="15516" name="Line 2"/>
        <xdr:cNvSpPr>
          <a:spLocks noChangeShapeType="1"/>
        </xdr:cNvSpPr>
      </xdr:nvSpPr>
      <xdr:spPr bwMode="auto">
        <a:xfrm>
          <a:off x="4505325" y="171450"/>
          <a:ext cx="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762000</xdr:colOff>
      <xdr:row>19</xdr:row>
      <xdr:rowOff>9525</xdr:rowOff>
    </xdr:from>
    <xdr:to>
      <xdr:col>1</xdr:col>
      <xdr:colOff>762000</xdr:colOff>
      <xdr:row>20</xdr:row>
      <xdr:rowOff>0</xdr:rowOff>
    </xdr:to>
    <xdr:sp macro="" textlink="">
      <xdr:nvSpPr>
        <xdr:cNvPr id="19744" name="Line 1"/>
        <xdr:cNvSpPr>
          <a:spLocks noChangeShapeType="1"/>
        </xdr:cNvSpPr>
      </xdr:nvSpPr>
      <xdr:spPr bwMode="auto">
        <a:xfrm>
          <a:off x="1743075" y="32670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1419225</xdr:colOff>
      <xdr:row>19</xdr:row>
      <xdr:rowOff>9525</xdr:rowOff>
    </xdr:from>
    <xdr:to>
      <xdr:col>1</xdr:col>
      <xdr:colOff>1419225</xdr:colOff>
      <xdr:row>20</xdr:row>
      <xdr:rowOff>0</xdr:rowOff>
    </xdr:to>
    <xdr:sp macro="" textlink="">
      <xdr:nvSpPr>
        <xdr:cNvPr id="19745" name="Line 2"/>
        <xdr:cNvSpPr>
          <a:spLocks noChangeShapeType="1"/>
        </xdr:cNvSpPr>
      </xdr:nvSpPr>
      <xdr:spPr bwMode="auto">
        <a:xfrm>
          <a:off x="2400300" y="32670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19</xdr:row>
      <xdr:rowOff>0</xdr:rowOff>
    </xdr:from>
    <xdr:to>
      <xdr:col>1</xdr:col>
      <xdr:colOff>1419225</xdr:colOff>
      <xdr:row>19</xdr:row>
      <xdr:rowOff>0</xdr:rowOff>
    </xdr:to>
    <xdr:sp macro="" textlink="">
      <xdr:nvSpPr>
        <xdr:cNvPr id="19746" name="Line 3"/>
        <xdr:cNvSpPr>
          <a:spLocks noChangeShapeType="1"/>
        </xdr:cNvSpPr>
      </xdr:nvSpPr>
      <xdr:spPr bwMode="auto">
        <a:xfrm>
          <a:off x="1743075" y="3257550"/>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20</xdr:row>
      <xdr:rowOff>0</xdr:rowOff>
    </xdr:from>
    <xdr:to>
      <xdr:col>1</xdr:col>
      <xdr:colOff>1419225</xdr:colOff>
      <xdr:row>20</xdr:row>
      <xdr:rowOff>0</xdr:rowOff>
    </xdr:to>
    <xdr:sp macro="" textlink="">
      <xdr:nvSpPr>
        <xdr:cNvPr id="19747" name="Line 4"/>
        <xdr:cNvSpPr>
          <a:spLocks noChangeShapeType="1"/>
        </xdr:cNvSpPr>
      </xdr:nvSpPr>
      <xdr:spPr bwMode="auto">
        <a:xfrm>
          <a:off x="1752600" y="340995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39</xdr:row>
      <xdr:rowOff>9525</xdr:rowOff>
    </xdr:from>
    <xdr:to>
      <xdr:col>1</xdr:col>
      <xdr:colOff>762000</xdr:colOff>
      <xdr:row>40</xdr:row>
      <xdr:rowOff>0</xdr:rowOff>
    </xdr:to>
    <xdr:sp macro="" textlink="">
      <xdr:nvSpPr>
        <xdr:cNvPr id="19748" name="Line 5"/>
        <xdr:cNvSpPr>
          <a:spLocks noChangeShapeType="1"/>
        </xdr:cNvSpPr>
      </xdr:nvSpPr>
      <xdr:spPr bwMode="auto">
        <a:xfrm>
          <a:off x="1743075" y="68484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1419225</xdr:colOff>
      <xdr:row>39</xdr:row>
      <xdr:rowOff>9525</xdr:rowOff>
    </xdr:from>
    <xdr:to>
      <xdr:col>1</xdr:col>
      <xdr:colOff>1419225</xdr:colOff>
      <xdr:row>40</xdr:row>
      <xdr:rowOff>0</xdr:rowOff>
    </xdr:to>
    <xdr:sp macro="" textlink="">
      <xdr:nvSpPr>
        <xdr:cNvPr id="19749" name="Line 6"/>
        <xdr:cNvSpPr>
          <a:spLocks noChangeShapeType="1"/>
        </xdr:cNvSpPr>
      </xdr:nvSpPr>
      <xdr:spPr bwMode="auto">
        <a:xfrm>
          <a:off x="2400300" y="68484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39</xdr:row>
      <xdr:rowOff>0</xdr:rowOff>
    </xdr:from>
    <xdr:to>
      <xdr:col>1</xdr:col>
      <xdr:colOff>1419225</xdr:colOff>
      <xdr:row>39</xdr:row>
      <xdr:rowOff>0</xdr:rowOff>
    </xdr:to>
    <xdr:sp macro="" textlink="">
      <xdr:nvSpPr>
        <xdr:cNvPr id="19750" name="Line 7"/>
        <xdr:cNvSpPr>
          <a:spLocks noChangeShapeType="1"/>
        </xdr:cNvSpPr>
      </xdr:nvSpPr>
      <xdr:spPr bwMode="auto">
        <a:xfrm>
          <a:off x="1743075" y="6838950"/>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40</xdr:row>
      <xdr:rowOff>0</xdr:rowOff>
    </xdr:from>
    <xdr:to>
      <xdr:col>1</xdr:col>
      <xdr:colOff>1419225</xdr:colOff>
      <xdr:row>40</xdr:row>
      <xdr:rowOff>0</xdr:rowOff>
    </xdr:to>
    <xdr:sp macro="" textlink="">
      <xdr:nvSpPr>
        <xdr:cNvPr id="19751" name="Line 8"/>
        <xdr:cNvSpPr>
          <a:spLocks noChangeShapeType="1"/>
        </xdr:cNvSpPr>
      </xdr:nvSpPr>
      <xdr:spPr bwMode="auto">
        <a:xfrm>
          <a:off x="1752600" y="699135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59</xdr:row>
      <xdr:rowOff>9525</xdr:rowOff>
    </xdr:from>
    <xdr:to>
      <xdr:col>1</xdr:col>
      <xdr:colOff>762000</xdr:colOff>
      <xdr:row>60</xdr:row>
      <xdr:rowOff>0</xdr:rowOff>
    </xdr:to>
    <xdr:sp macro="" textlink="">
      <xdr:nvSpPr>
        <xdr:cNvPr id="19752" name="Line 13"/>
        <xdr:cNvSpPr>
          <a:spLocks noChangeShapeType="1"/>
        </xdr:cNvSpPr>
      </xdr:nvSpPr>
      <xdr:spPr bwMode="auto">
        <a:xfrm>
          <a:off x="174307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1419225</xdr:colOff>
      <xdr:row>59</xdr:row>
      <xdr:rowOff>9525</xdr:rowOff>
    </xdr:from>
    <xdr:to>
      <xdr:col>1</xdr:col>
      <xdr:colOff>1419225</xdr:colOff>
      <xdr:row>60</xdr:row>
      <xdr:rowOff>0</xdr:rowOff>
    </xdr:to>
    <xdr:sp macro="" textlink="">
      <xdr:nvSpPr>
        <xdr:cNvPr id="19753" name="Line 14"/>
        <xdr:cNvSpPr>
          <a:spLocks noChangeShapeType="1"/>
        </xdr:cNvSpPr>
      </xdr:nvSpPr>
      <xdr:spPr bwMode="auto">
        <a:xfrm>
          <a:off x="2400300"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59</xdr:row>
      <xdr:rowOff>0</xdr:rowOff>
    </xdr:from>
    <xdr:to>
      <xdr:col>1</xdr:col>
      <xdr:colOff>1419225</xdr:colOff>
      <xdr:row>59</xdr:row>
      <xdr:rowOff>0</xdr:rowOff>
    </xdr:to>
    <xdr:sp macro="" textlink="">
      <xdr:nvSpPr>
        <xdr:cNvPr id="19754" name="Line 15"/>
        <xdr:cNvSpPr>
          <a:spLocks noChangeShapeType="1"/>
        </xdr:cNvSpPr>
      </xdr:nvSpPr>
      <xdr:spPr bwMode="auto">
        <a:xfrm>
          <a:off x="1743075" y="7620000"/>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60</xdr:row>
      <xdr:rowOff>0</xdr:rowOff>
    </xdr:from>
    <xdr:to>
      <xdr:col>1</xdr:col>
      <xdr:colOff>1419225</xdr:colOff>
      <xdr:row>60</xdr:row>
      <xdr:rowOff>0</xdr:rowOff>
    </xdr:to>
    <xdr:sp macro="" textlink="">
      <xdr:nvSpPr>
        <xdr:cNvPr id="19755" name="Line 16"/>
        <xdr:cNvSpPr>
          <a:spLocks noChangeShapeType="1"/>
        </xdr:cNvSpPr>
      </xdr:nvSpPr>
      <xdr:spPr bwMode="auto">
        <a:xfrm>
          <a:off x="1752600" y="762000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79</xdr:row>
      <xdr:rowOff>9525</xdr:rowOff>
    </xdr:from>
    <xdr:to>
      <xdr:col>1</xdr:col>
      <xdr:colOff>762000</xdr:colOff>
      <xdr:row>80</xdr:row>
      <xdr:rowOff>0</xdr:rowOff>
    </xdr:to>
    <xdr:sp macro="" textlink="">
      <xdr:nvSpPr>
        <xdr:cNvPr id="19756" name="Line 17"/>
        <xdr:cNvSpPr>
          <a:spLocks noChangeShapeType="1"/>
        </xdr:cNvSpPr>
      </xdr:nvSpPr>
      <xdr:spPr bwMode="auto">
        <a:xfrm>
          <a:off x="174307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1419225</xdr:colOff>
      <xdr:row>79</xdr:row>
      <xdr:rowOff>9525</xdr:rowOff>
    </xdr:from>
    <xdr:to>
      <xdr:col>1</xdr:col>
      <xdr:colOff>1419225</xdr:colOff>
      <xdr:row>80</xdr:row>
      <xdr:rowOff>0</xdr:rowOff>
    </xdr:to>
    <xdr:sp macro="" textlink="">
      <xdr:nvSpPr>
        <xdr:cNvPr id="19757" name="Line 18"/>
        <xdr:cNvSpPr>
          <a:spLocks noChangeShapeType="1"/>
        </xdr:cNvSpPr>
      </xdr:nvSpPr>
      <xdr:spPr bwMode="auto">
        <a:xfrm>
          <a:off x="2400300"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79</xdr:row>
      <xdr:rowOff>0</xdr:rowOff>
    </xdr:from>
    <xdr:to>
      <xdr:col>1</xdr:col>
      <xdr:colOff>1419225</xdr:colOff>
      <xdr:row>79</xdr:row>
      <xdr:rowOff>0</xdr:rowOff>
    </xdr:to>
    <xdr:sp macro="" textlink="">
      <xdr:nvSpPr>
        <xdr:cNvPr id="19758" name="Line 19"/>
        <xdr:cNvSpPr>
          <a:spLocks noChangeShapeType="1"/>
        </xdr:cNvSpPr>
      </xdr:nvSpPr>
      <xdr:spPr bwMode="auto">
        <a:xfrm>
          <a:off x="1743075" y="7620000"/>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80</xdr:row>
      <xdr:rowOff>0</xdr:rowOff>
    </xdr:from>
    <xdr:to>
      <xdr:col>1</xdr:col>
      <xdr:colOff>1419225</xdr:colOff>
      <xdr:row>80</xdr:row>
      <xdr:rowOff>0</xdr:rowOff>
    </xdr:to>
    <xdr:sp macro="" textlink="">
      <xdr:nvSpPr>
        <xdr:cNvPr id="19759" name="Line 20"/>
        <xdr:cNvSpPr>
          <a:spLocks noChangeShapeType="1"/>
        </xdr:cNvSpPr>
      </xdr:nvSpPr>
      <xdr:spPr bwMode="auto">
        <a:xfrm>
          <a:off x="1752600" y="762000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99</xdr:row>
      <xdr:rowOff>9525</xdr:rowOff>
    </xdr:from>
    <xdr:to>
      <xdr:col>1</xdr:col>
      <xdr:colOff>762000</xdr:colOff>
      <xdr:row>100</xdr:row>
      <xdr:rowOff>0</xdr:rowOff>
    </xdr:to>
    <xdr:sp macro="" textlink="">
      <xdr:nvSpPr>
        <xdr:cNvPr id="19760" name="Line 21"/>
        <xdr:cNvSpPr>
          <a:spLocks noChangeShapeType="1"/>
        </xdr:cNvSpPr>
      </xdr:nvSpPr>
      <xdr:spPr bwMode="auto">
        <a:xfrm>
          <a:off x="174307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1419225</xdr:colOff>
      <xdr:row>99</xdr:row>
      <xdr:rowOff>9525</xdr:rowOff>
    </xdr:from>
    <xdr:to>
      <xdr:col>1</xdr:col>
      <xdr:colOff>1419225</xdr:colOff>
      <xdr:row>100</xdr:row>
      <xdr:rowOff>0</xdr:rowOff>
    </xdr:to>
    <xdr:sp macro="" textlink="">
      <xdr:nvSpPr>
        <xdr:cNvPr id="19761" name="Line 22"/>
        <xdr:cNvSpPr>
          <a:spLocks noChangeShapeType="1"/>
        </xdr:cNvSpPr>
      </xdr:nvSpPr>
      <xdr:spPr bwMode="auto">
        <a:xfrm>
          <a:off x="2400300"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99</xdr:row>
      <xdr:rowOff>0</xdr:rowOff>
    </xdr:from>
    <xdr:to>
      <xdr:col>1</xdr:col>
      <xdr:colOff>1419225</xdr:colOff>
      <xdr:row>99</xdr:row>
      <xdr:rowOff>0</xdr:rowOff>
    </xdr:to>
    <xdr:sp macro="" textlink="">
      <xdr:nvSpPr>
        <xdr:cNvPr id="19762" name="Line 23"/>
        <xdr:cNvSpPr>
          <a:spLocks noChangeShapeType="1"/>
        </xdr:cNvSpPr>
      </xdr:nvSpPr>
      <xdr:spPr bwMode="auto">
        <a:xfrm>
          <a:off x="1743075" y="7620000"/>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100</xdr:row>
      <xdr:rowOff>0</xdr:rowOff>
    </xdr:from>
    <xdr:to>
      <xdr:col>1</xdr:col>
      <xdr:colOff>1419225</xdr:colOff>
      <xdr:row>100</xdr:row>
      <xdr:rowOff>0</xdr:rowOff>
    </xdr:to>
    <xdr:sp macro="" textlink="">
      <xdr:nvSpPr>
        <xdr:cNvPr id="19763" name="Line 24"/>
        <xdr:cNvSpPr>
          <a:spLocks noChangeShapeType="1"/>
        </xdr:cNvSpPr>
      </xdr:nvSpPr>
      <xdr:spPr bwMode="auto">
        <a:xfrm>
          <a:off x="1752600" y="762000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120</xdr:row>
      <xdr:rowOff>9525</xdr:rowOff>
    </xdr:from>
    <xdr:to>
      <xdr:col>1</xdr:col>
      <xdr:colOff>762000</xdr:colOff>
      <xdr:row>121</xdr:row>
      <xdr:rowOff>0</xdr:rowOff>
    </xdr:to>
    <xdr:sp macro="" textlink="">
      <xdr:nvSpPr>
        <xdr:cNvPr id="19764" name="Line 25"/>
        <xdr:cNvSpPr>
          <a:spLocks noChangeShapeType="1"/>
        </xdr:cNvSpPr>
      </xdr:nvSpPr>
      <xdr:spPr bwMode="auto">
        <a:xfrm>
          <a:off x="1743075" y="102012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1419225</xdr:colOff>
      <xdr:row>120</xdr:row>
      <xdr:rowOff>9525</xdr:rowOff>
    </xdr:from>
    <xdr:to>
      <xdr:col>1</xdr:col>
      <xdr:colOff>1419225</xdr:colOff>
      <xdr:row>121</xdr:row>
      <xdr:rowOff>0</xdr:rowOff>
    </xdr:to>
    <xdr:sp macro="" textlink="">
      <xdr:nvSpPr>
        <xdr:cNvPr id="19765" name="Line 26"/>
        <xdr:cNvSpPr>
          <a:spLocks noChangeShapeType="1"/>
        </xdr:cNvSpPr>
      </xdr:nvSpPr>
      <xdr:spPr bwMode="auto">
        <a:xfrm>
          <a:off x="2400300" y="102012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120</xdr:row>
      <xdr:rowOff>0</xdr:rowOff>
    </xdr:from>
    <xdr:to>
      <xdr:col>1</xdr:col>
      <xdr:colOff>1419225</xdr:colOff>
      <xdr:row>120</xdr:row>
      <xdr:rowOff>0</xdr:rowOff>
    </xdr:to>
    <xdr:sp macro="" textlink="">
      <xdr:nvSpPr>
        <xdr:cNvPr id="19766" name="Line 27"/>
        <xdr:cNvSpPr>
          <a:spLocks noChangeShapeType="1"/>
        </xdr:cNvSpPr>
      </xdr:nvSpPr>
      <xdr:spPr bwMode="auto">
        <a:xfrm>
          <a:off x="1743075" y="10191750"/>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121</xdr:row>
      <xdr:rowOff>0</xdr:rowOff>
    </xdr:from>
    <xdr:to>
      <xdr:col>1</xdr:col>
      <xdr:colOff>1419225</xdr:colOff>
      <xdr:row>121</xdr:row>
      <xdr:rowOff>0</xdr:rowOff>
    </xdr:to>
    <xdr:sp macro="" textlink="">
      <xdr:nvSpPr>
        <xdr:cNvPr id="19767" name="Line 28"/>
        <xdr:cNvSpPr>
          <a:spLocks noChangeShapeType="1"/>
        </xdr:cNvSpPr>
      </xdr:nvSpPr>
      <xdr:spPr bwMode="auto">
        <a:xfrm>
          <a:off x="1752600" y="1034415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140</xdr:row>
      <xdr:rowOff>9525</xdr:rowOff>
    </xdr:from>
    <xdr:to>
      <xdr:col>1</xdr:col>
      <xdr:colOff>762000</xdr:colOff>
      <xdr:row>141</xdr:row>
      <xdr:rowOff>0</xdr:rowOff>
    </xdr:to>
    <xdr:sp macro="" textlink="">
      <xdr:nvSpPr>
        <xdr:cNvPr id="19768" name="Line 29"/>
        <xdr:cNvSpPr>
          <a:spLocks noChangeShapeType="1"/>
        </xdr:cNvSpPr>
      </xdr:nvSpPr>
      <xdr:spPr bwMode="auto">
        <a:xfrm>
          <a:off x="1743075" y="135159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1419225</xdr:colOff>
      <xdr:row>140</xdr:row>
      <xdr:rowOff>9525</xdr:rowOff>
    </xdr:from>
    <xdr:to>
      <xdr:col>1</xdr:col>
      <xdr:colOff>1419225</xdr:colOff>
      <xdr:row>141</xdr:row>
      <xdr:rowOff>0</xdr:rowOff>
    </xdr:to>
    <xdr:sp macro="" textlink="">
      <xdr:nvSpPr>
        <xdr:cNvPr id="19769" name="Line 30"/>
        <xdr:cNvSpPr>
          <a:spLocks noChangeShapeType="1"/>
        </xdr:cNvSpPr>
      </xdr:nvSpPr>
      <xdr:spPr bwMode="auto">
        <a:xfrm>
          <a:off x="2400300" y="135159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140</xdr:row>
      <xdr:rowOff>0</xdr:rowOff>
    </xdr:from>
    <xdr:to>
      <xdr:col>1</xdr:col>
      <xdr:colOff>1419225</xdr:colOff>
      <xdr:row>140</xdr:row>
      <xdr:rowOff>0</xdr:rowOff>
    </xdr:to>
    <xdr:sp macro="" textlink="">
      <xdr:nvSpPr>
        <xdr:cNvPr id="19770" name="Line 31"/>
        <xdr:cNvSpPr>
          <a:spLocks noChangeShapeType="1"/>
        </xdr:cNvSpPr>
      </xdr:nvSpPr>
      <xdr:spPr bwMode="auto">
        <a:xfrm>
          <a:off x="1743075" y="13506450"/>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141</xdr:row>
      <xdr:rowOff>0</xdr:rowOff>
    </xdr:from>
    <xdr:to>
      <xdr:col>1</xdr:col>
      <xdr:colOff>1419225</xdr:colOff>
      <xdr:row>141</xdr:row>
      <xdr:rowOff>0</xdr:rowOff>
    </xdr:to>
    <xdr:sp macro="" textlink="">
      <xdr:nvSpPr>
        <xdr:cNvPr id="19771" name="Line 32"/>
        <xdr:cNvSpPr>
          <a:spLocks noChangeShapeType="1"/>
        </xdr:cNvSpPr>
      </xdr:nvSpPr>
      <xdr:spPr bwMode="auto">
        <a:xfrm>
          <a:off x="1752600" y="1365885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161</xdr:row>
      <xdr:rowOff>9525</xdr:rowOff>
    </xdr:from>
    <xdr:to>
      <xdr:col>1</xdr:col>
      <xdr:colOff>762000</xdr:colOff>
      <xdr:row>162</xdr:row>
      <xdr:rowOff>0</xdr:rowOff>
    </xdr:to>
    <xdr:sp macro="" textlink="">
      <xdr:nvSpPr>
        <xdr:cNvPr id="19772" name="Line 33"/>
        <xdr:cNvSpPr>
          <a:spLocks noChangeShapeType="1"/>
        </xdr:cNvSpPr>
      </xdr:nvSpPr>
      <xdr:spPr bwMode="auto">
        <a:xfrm>
          <a:off x="1743075" y="169830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1419225</xdr:colOff>
      <xdr:row>161</xdr:row>
      <xdr:rowOff>9525</xdr:rowOff>
    </xdr:from>
    <xdr:to>
      <xdr:col>1</xdr:col>
      <xdr:colOff>1419225</xdr:colOff>
      <xdr:row>162</xdr:row>
      <xdr:rowOff>0</xdr:rowOff>
    </xdr:to>
    <xdr:sp macro="" textlink="">
      <xdr:nvSpPr>
        <xdr:cNvPr id="19773" name="Line 34"/>
        <xdr:cNvSpPr>
          <a:spLocks noChangeShapeType="1"/>
        </xdr:cNvSpPr>
      </xdr:nvSpPr>
      <xdr:spPr bwMode="auto">
        <a:xfrm>
          <a:off x="2400300" y="16983075"/>
          <a:ext cx="0" cy="142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762000</xdr:colOff>
      <xdr:row>161</xdr:row>
      <xdr:rowOff>0</xdr:rowOff>
    </xdr:from>
    <xdr:to>
      <xdr:col>1</xdr:col>
      <xdr:colOff>1419225</xdr:colOff>
      <xdr:row>161</xdr:row>
      <xdr:rowOff>0</xdr:rowOff>
    </xdr:to>
    <xdr:sp macro="" textlink="">
      <xdr:nvSpPr>
        <xdr:cNvPr id="19774" name="Line 35"/>
        <xdr:cNvSpPr>
          <a:spLocks noChangeShapeType="1"/>
        </xdr:cNvSpPr>
      </xdr:nvSpPr>
      <xdr:spPr bwMode="auto">
        <a:xfrm>
          <a:off x="1743075" y="16973550"/>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771525</xdr:colOff>
      <xdr:row>162</xdr:row>
      <xdr:rowOff>0</xdr:rowOff>
    </xdr:from>
    <xdr:to>
      <xdr:col>1</xdr:col>
      <xdr:colOff>1419225</xdr:colOff>
      <xdr:row>162</xdr:row>
      <xdr:rowOff>0</xdr:rowOff>
    </xdr:to>
    <xdr:sp macro="" textlink="">
      <xdr:nvSpPr>
        <xdr:cNvPr id="19775" name="Line 36"/>
        <xdr:cNvSpPr>
          <a:spLocks noChangeShapeType="1"/>
        </xdr:cNvSpPr>
      </xdr:nvSpPr>
      <xdr:spPr bwMode="auto">
        <a:xfrm>
          <a:off x="1752600" y="1712595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activeCell="Y25" sqref="Y25"/>
    </sheetView>
  </sheetViews>
  <sheetFormatPr defaultRowHeight="12"/>
  <sheetData>
    <row r="1" spans="1:18" ht="12" customHeight="1">
      <c r="A1" s="241" t="s">
        <v>121</v>
      </c>
      <c r="B1" s="241"/>
      <c r="C1" s="241"/>
      <c r="D1" s="241"/>
      <c r="E1" s="241"/>
      <c r="F1" s="241"/>
      <c r="G1" s="241"/>
      <c r="H1" s="241"/>
      <c r="I1" s="241"/>
      <c r="J1" s="241"/>
      <c r="K1" s="241"/>
      <c r="L1" s="241"/>
      <c r="M1" s="241"/>
      <c r="N1" s="241"/>
      <c r="O1" s="241"/>
      <c r="P1" s="241"/>
      <c r="Q1" s="241"/>
      <c r="R1" s="241"/>
    </row>
    <row r="2" spans="1:18" ht="12" customHeight="1">
      <c r="A2" s="241"/>
      <c r="B2" s="241"/>
      <c r="C2" s="241"/>
      <c r="D2" s="241"/>
      <c r="E2" s="241"/>
      <c r="F2" s="241"/>
      <c r="G2" s="241"/>
      <c r="H2" s="241"/>
      <c r="I2" s="241"/>
      <c r="J2" s="241"/>
      <c r="K2" s="241"/>
      <c r="L2" s="241"/>
      <c r="M2" s="241"/>
      <c r="N2" s="241"/>
      <c r="O2" s="241"/>
      <c r="P2" s="241"/>
      <c r="Q2" s="241"/>
      <c r="R2" s="241"/>
    </row>
    <row r="3" spans="1:18" ht="15" customHeight="1">
      <c r="A3" s="241"/>
      <c r="B3" s="241"/>
      <c r="C3" s="241"/>
      <c r="D3" s="241"/>
      <c r="E3" s="241"/>
      <c r="F3" s="241"/>
      <c r="G3" s="241"/>
      <c r="H3" s="241"/>
      <c r="I3" s="241"/>
      <c r="J3" s="241"/>
      <c r="K3" s="241"/>
      <c r="L3" s="241"/>
      <c r="M3" s="241"/>
      <c r="N3" s="241"/>
      <c r="O3" s="241"/>
      <c r="P3" s="241"/>
      <c r="Q3" s="241"/>
      <c r="R3" s="241"/>
    </row>
    <row r="4" spans="1:18" ht="15" customHeight="1">
      <c r="A4" s="241"/>
      <c r="B4" s="241"/>
      <c r="C4" s="241"/>
      <c r="D4" s="241"/>
      <c r="E4" s="241"/>
      <c r="F4" s="241"/>
      <c r="G4" s="241"/>
      <c r="H4" s="241"/>
      <c r="I4" s="241"/>
      <c r="J4" s="241"/>
      <c r="K4" s="241"/>
      <c r="L4" s="241"/>
      <c r="M4" s="241"/>
      <c r="N4" s="241"/>
      <c r="O4" s="241"/>
      <c r="P4" s="241"/>
      <c r="Q4" s="241"/>
      <c r="R4" s="241"/>
    </row>
    <row r="5" spans="1:18" ht="15" customHeight="1">
      <c r="A5" s="241"/>
      <c r="B5" s="241"/>
      <c r="C5" s="241"/>
      <c r="D5" s="241"/>
      <c r="E5" s="241"/>
      <c r="F5" s="241"/>
      <c r="G5" s="241"/>
      <c r="H5" s="241"/>
      <c r="I5" s="241"/>
      <c r="J5" s="241"/>
      <c r="K5" s="241"/>
      <c r="L5" s="241"/>
      <c r="M5" s="241"/>
      <c r="N5" s="241"/>
      <c r="O5" s="241"/>
      <c r="P5" s="241"/>
      <c r="Q5" s="241"/>
      <c r="R5" s="241"/>
    </row>
    <row r="6" spans="1:18" ht="15" customHeight="1">
      <c r="A6" s="241"/>
      <c r="B6" s="241"/>
      <c r="C6" s="241"/>
      <c r="D6" s="241"/>
      <c r="E6" s="241"/>
      <c r="F6" s="241"/>
      <c r="G6" s="241"/>
      <c r="H6" s="241"/>
      <c r="I6" s="241"/>
      <c r="J6" s="241"/>
      <c r="K6" s="241"/>
      <c r="L6" s="241"/>
      <c r="M6" s="241"/>
      <c r="N6" s="241"/>
      <c r="O6" s="241"/>
      <c r="P6" s="241"/>
      <c r="Q6" s="241"/>
      <c r="R6" s="241"/>
    </row>
    <row r="7" spans="1:18" ht="15" customHeight="1">
      <c r="A7" s="241"/>
      <c r="B7" s="241"/>
      <c r="C7" s="241"/>
      <c r="D7" s="241"/>
      <c r="E7" s="241"/>
      <c r="F7" s="241"/>
      <c r="G7" s="241"/>
      <c r="H7" s="241"/>
      <c r="I7" s="241"/>
      <c r="J7" s="241"/>
      <c r="K7" s="241"/>
      <c r="L7" s="241"/>
      <c r="M7" s="241"/>
      <c r="N7" s="241"/>
      <c r="O7" s="241"/>
      <c r="P7" s="241"/>
      <c r="Q7" s="241"/>
      <c r="R7" s="241"/>
    </row>
    <row r="8" spans="1:18" ht="15" customHeight="1">
      <c r="A8" s="241"/>
      <c r="B8" s="241"/>
      <c r="C8" s="241"/>
      <c r="D8" s="241"/>
      <c r="E8" s="241"/>
      <c r="F8" s="241"/>
      <c r="G8" s="241"/>
      <c r="H8" s="241"/>
      <c r="I8" s="241"/>
      <c r="J8" s="241"/>
      <c r="K8" s="241"/>
      <c r="L8" s="241"/>
      <c r="M8" s="241"/>
      <c r="N8" s="241"/>
      <c r="O8" s="241"/>
      <c r="P8" s="241"/>
      <c r="Q8" s="241"/>
      <c r="R8" s="241"/>
    </row>
    <row r="9" spans="1:18" ht="15" customHeight="1">
      <c r="A9" s="241"/>
      <c r="B9" s="241"/>
      <c r="C9" s="241"/>
      <c r="D9" s="241"/>
      <c r="E9" s="241"/>
      <c r="F9" s="241"/>
      <c r="G9" s="241"/>
      <c r="H9" s="241"/>
      <c r="I9" s="241"/>
      <c r="J9" s="241"/>
      <c r="K9" s="241"/>
      <c r="L9" s="241"/>
      <c r="M9" s="241"/>
      <c r="N9" s="241"/>
      <c r="O9" s="241"/>
      <c r="P9" s="241"/>
      <c r="Q9" s="241"/>
      <c r="R9" s="241"/>
    </row>
    <row r="10" spans="1:18" ht="15" customHeight="1">
      <c r="A10" s="241"/>
      <c r="B10" s="241"/>
      <c r="C10" s="241"/>
      <c r="D10" s="241"/>
      <c r="E10" s="241"/>
      <c r="F10" s="241"/>
      <c r="G10" s="241"/>
      <c r="H10" s="241"/>
      <c r="I10" s="241"/>
      <c r="J10" s="241"/>
      <c r="K10" s="241"/>
      <c r="L10" s="241"/>
      <c r="M10" s="241"/>
      <c r="N10" s="241"/>
      <c r="O10" s="241"/>
      <c r="P10" s="241"/>
      <c r="Q10" s="241"/>
      <c r="R10" s="241"/>
    </row>
    <row r="11" spans="1:18" ht="15" customHeight="1">
      <c r="A11" s="241"/>
      <c r="B11" s="241"/>
      <c r="C11" s="241"/>
      <c r="D11" s="241"/>
      <c r="E11" s="241"/>
      <c r="F11" s="241"/>
      <c r="G11" s="241"/>
      <c r="H11" s="241"/>
      <c r="I11" s="241"/>
      <c r="J11" s="241"/>
      <c r="K11" s="241"/>
      <c r="L11" s="241"/>
      <c r="M11" s="241"/>
      <c r="N11" s="241"/>
      <c r="O11" s="241"/>
      <c r="P11" s="241"/>
      <c r="Q11" s="241"/>
      <c r="R11" s="241"/>
    </row>
    <row r="12" spans="1:18" ht="15" customHeight="1">
      <c r="A12" s="241"/>
      <c r="B12" s="241"/>
      <c r="C12" s="241"/>
      <c r="D12" s="241"/>
      <c r="E12" s="241"/>
      <c r="F12" s="241"/>
      <c r="G12" s="241"/>
      <c r="H12" s="241"/>
      <c r="I12" s="241"/>
      <c r="J12" s="241"/>
      <c r="K12" s="241"/>
      <c r="L12" s="241"/>
      <c r="M12" s="241"/>
      <c r="N12" s="241"/>
      <c r="O12" s="241"/>
      <c r="P12" s="241"/>
      <c r="Q12" s="241"/>
      <c r="R12" s="241"/>
    </row>
    <row r="13" spans="1:18" ht="15" customHeight="1">
      <c r="A13" s="241"/>
      <c r="B13" s="241"/>
      <c r="C13" s="241"/>
      <c r="D13" s="241"/>
      <c r="E13" s="241"/>
      <c r="F13" s="241"/>
      <c r="G13" s="241"/>
      <c r="H13" s="241"/>
      <c r="I13" s="241"/>
      <c r="J13" s="241"/>
      <c r="K13" s="241"/>
      <c r="L13" s="241"/>
      <c r="M13" s="241"/>
      <c r="N13" s="241"/>
      <c r="O13" s="241"/>
      <c r="P13" s="241"/>
      <c r="Q13" s="241"/>
      <c r="R13" s="241"/>
    </row>
    <row r="14" spans="1:18" ht="12" customHeight="1">
      <c r="A14" s="241"/>
      <c r="B14" s="241"/>
      <c r="C14" s="241"/>
      <c r="D14" s="241"/>
      <c r="E14" s="241"/>
      <c r="F14" s="241"/>
      <c r="G14" s="241"/>
      <c r="H14" s="241"/>
      <c r="I14" s="241"/>
      <c r="J14" s="241"/>
      <c r="K14" s="241"/>
      <c r="L14" s="241"/>
      <c r="M14" s="241"/>
      <c r="N14" s="241"/>
      <c r="O14" s="241"/>
      <c r="P14" s="241"/>
      <c r="Q14" s="241"/>
      <c r="R14" s="241"/>
    </row>
    <row r="15" spans="1:18" ht="12" customHeight="1">
      <c r="A15" s="241"/>
      <c r="B15" s="241"/>
      <c r="C15" s="241"/>
      <c r="D15" s="241"/>
      <c r="E15" s="241"/>
      <c r="F15" s="241"/>
      <c r="G15" s="241"/>
      <c r="H15" s="241"/>
      <c r="I15" s="241"/>
      <c r="J15" s="241"/>
      <c r="K15" s="241"/>
      <c r="L15" s="241"/>
      <c r="M15" s="241"/>
      <c r="N15" s="241"/>
      <c r="O15" s="241"/>
      <c r="P15" s="241"/>
      <c r="Q15" s="241"/>
      <c r="R15" s="241"/>
    </row>
    <row r="16" spans="1:18" ht="12" customHeight="1">
      <c r="A16" s="241"/>
      <c r="B16" s="241"/>
      <c r="C16" s="241"/>
      <c r="D16" s="241"/>
      <c r="E16" s="241"/>
      <c r="F16" s="241"/>
      <c r="G16" s="241"/>
      <c r="H16" s="241"/>
      <c r="I16" s="241"/>
      <c r="J16" s="241"/>
      <c r="K16" s="241"/>
      <c r="L16" s="241"/>
      <c r="M16" s="241"/>
      <c r="N16" s="241"/>
      <c r="O16" s="241"/>
      <c r="P16" s="241"/>
      <c r="Q16" s="241"/>
      <c r="R16" s="241"/>
    </row>
    <row r="17" spans="1:18" ht="12" customHeight="1">
      <c r="A17" s="241"/>
      <c r="B17" s="241"/>
      <c r="C17" s="241"/>
      <c r="D17" s="241"/>
      <c r="E17" s="241"/>
      <c r="F17" s="241"/>
      <c r="G17" s="241"/>
      <c r="H17" s="241"/>
      <c r="I17" s="241"/>
      <c r="J17" s="241"/>
      <c r="K17" s="241"/>
      <c r="L17" s="241"/>
      <c r="M17" s="241"/>
      <c r="N17" s="241"/>
      <c r="O17" s="241"/>
      <c r="P17" s="241"/>
      <c r="Q17" s="241"/>
      <c r="R17" s="241"/>
    </row>
    <row r="18" spans="1:18" ht="12" customHeight="1">
      <c r="A18" s="241"/>
      <c r="B18" s="241"/>
      <c r="C18" s="241"/>
      <c r="D18" s="241"/>
      <c r="E18" s="241"/>
      <c r="F18" s="241"/>
      <c r="G18" s="241"/>
      <c r="H18" s="241"/>
      <c r="I18" s="241"/>
      <c r="J18" s="241"/>
      <c r="K18" s="241"/>
      <c r="L18" s="241"/>
      <c r="M18" s="241"/>
      <c r="N18" s="241"/>
      <c r="O18" s="241"/>
      <c r="P18" s="241"/>
      <c r="Q18" s="241"/>
      <c r="R18" s="241"/>
    </row>
    <row r="19" spans="1:18" ht="12" customHeight="1">
      <c r="A19" s="241"/>
      <c r="B19" s="241"/>
      <c r="C19" s="241"/>
      <c r="D19" s="241"/>
      <c r="E19" s="241"/>
      <c r="F19" s="241"/>
      <c r="G19" s="241"/>
      <c r="H19" s="241"/>
      <c r="I19" s="241"/>
      <c r="J19" s="241"/>
      <c r="K19" s="241"/>
      <c r="L19" s="241"/>
      <c r="M19" s="241"/>
      <c r="N19" s="241"/>
      <c r="O19" s="241"/>
      <c r="P19" s="241"/>
      <c r="Q19" s="241"/>
      <c r="R19" s="241"/>
    </row>
    <row r="20" spans="1:18" ht="12" customHeight="1">
      <c r="A20" s="241"/>
      <c r="B20" s="241"/>
      <c r="C20" s="241"/>
      <c r="D20" s="241"/>
      <c r="E20" s="241"/>
      <c r="F20" s="241"/>
      <c r="G20" s="241"/>
      <c r="H20" s="241"/>
      <c r="I20" s="241"/>
      <c r="J20" s="241"/>
      <c r="K20" s="241"/>
      <c r="L20" s="241"/>
      <c r="M20" s="241"/>
      <c r="N20" s="241"/>
      <c r="O20" s="241"/>
      <c r="P20" s="241"/>
      <c r="Q20" s="241"/>
      <c r="R20" s="241"/>
    </row>
    <row r="21" spans="1:18" ht="12" customHeight="1">
      <c r="A21" s="241"/>
      <c r="B21" s="241"/>
      <c r="C21" s="241"/>
      <c r="D21" s="241"/>
      <c r="E21" s="241"/>
      <c r="F21" s="241"/>
      <c r="G21" s="241"/>
      <c r="H21" s="241"/>
      <c r="I21" s="241"/>
      <c r="J21" s="241"/>
      <c r="K21" s="241"/>
      <c r="L21" s="241"/>
      <c r="M21" s="241"/>
      <c r="N21" s="241"/>
      <c r="O21" s="241"/>
      <c r="P21" s="241"/>
      <c r="Q21" s="241"/>
      <c r="R21" s="241"/>
    </row>
    <row r="22" spans="1:18" ht="12" customHeight="1">
      <c r="A22" s="241"/>
      <c r="B22" s="241"/>
      <c r="C22" s="241"/>
      <c r="D22" s="241"/>
      <c r="E22" s="241"/>
      <c r="F22" s="241"/>
      <c r="G22" s="241"/>
      <c r="H22" s="241"/>
      <c r="I22" s="241"/>
      <c r="J22" s="241"/>
      <c r="K22" s="241"/>
      <c r="L22" s="241"/>
      <c r="M22" s="241"/>
      <c r="N22" s="241"/>
      <c r="O22" s="241"/>
      <c r="P22" s="241"/>
      <c r="Q22" s="241"/>
      <c r="R22" s="241"/>
    </row>
    <row r="23" spans="1:18" ht="12" customHeight="1">
      <c r="A23" s="241"/>
      <c r="B23" s="241"/>
      <c r="C23" s="241"/>
      <c r="D23" s="241"/>
      <c r="E23" s="241"/>
      <c r="F23" s="241"/>
      <c r="G23" s="241"/>
      <c r="H23" s="241"/>
      <c r="I23" s="241"/>
      <c r="J23" s="241"/>
      <c r="K23" s="241"/>
      <c r="L23" s="241"/>
      <c r="M23" s="241"/>
      <c r="N23" s="241"/>
      <c r="O23" s="241"/>
      <c r="P23" s="241"/>
      <c r="Q23" s="241"/>
      <c r="R23" s="241"/>
    </row>
    <row r="24" spans="1:18" ht="12" customHeight="1">
      <c r="A24" s="241"/>
      <c r="B24" s="241"/>
      <c r="C24" s="241"/>
      <c r="D24" s="241"/>
      <c r="E24" s="241"/>
      <c r="F24" s="241"/>
      <c r="G24" s="241"/>
      <c r="H24" s="241"/>
      <c r="I24" s="241"/>
      <c r="J24" s="241"/>
      <c r="K24" s="241"/>
      <c r="L24" s="241"/>
      <c r="M24" s="241"/>
      <c r="N24" s="241"/>
      <c r="O24" s="241"/>
      <c r="P24" s="241"/>
      <c r="Q24" s="241"/>
      <c r="R24" s="241"/>
    </row>
    <row r="25" spans="1:18" ht="12" customHeight="1">
      <c r="A25" s="241"/>
      <c r="B25" s="241"/>
      <c r="C25" s="241"/>
      <c r="D25" s="241"/>
      <c r="E25" s="241"/>
      <c r="F25" s="241"/>
      <c r="G25" s="241"/>
      <c r="H25" s="241"/>
      <c r="I25" s="241"/>
      <c r="J25" s="241"/>
      <c r="K25" s="241"/>
      <c r="L25" s="241"/>
      <c r="M25" s="241"/>
      <c r="N25" s="241"/>
      <c r="O25" s="241"/>
      <c r="P25" s="241"/>
      <c r="Q25" s="241"/>
      <c r="R25" s="241"/>
    </row>
    <row r="26" spans="1:18" ht="12" customHeight="1">
      <c r="A26" s="241"/>
      <c r="B26" s="241"/>
      <c r="C26" s="241"/>
      <c r="D26" s="241"/>
      <c r="E26" s="241"/>
      <c r="F26" s="241"/>
      <c r="G26" s="241"/>
      <c r="H26" s="241"/>
      <c r="I26" s="241"/>
      <c r="J26" s="241"/>
      <c r="K26" s="241"/>
      <c r="L26" s="241"/>
      <c r="M26" s="241"/>
      <c r="N26" s="241"/>
      <c r="O26" s="241"/>
      <c r="P26" s="241"/>
      <c r="Q26" s="241"/>
      <c r="R26" s="241"/>
    </row>
    <row r="27" spans="1:18" ht="12" customHeight="1">
      <c r="A27" s="241"/>
      <c r="B27" s="241"/>
      <c r="C27" s="241"/>
      <c r="D27" s="241"/>
      <c r="E27" s="241"/>
      <c r="F27" s="241"/>
      <c r="G27" s="241"/>
      <c r="H27" s="241"/>
      <c r="I27" s="241"/>
      <c r="J27" s="241"/>
      <c r="K27" s="241"/>
      <c r="L27" s="241"/>
      <c r="M27" s="241"/>
      <c r="N27" s="241"/>
      <c r="O27" s="241"/>
      <c r="P27" s="241"/>
      <c r="Q27" s="241"/>
      <c r="R27" s="241"/>
    </row>
    <row r="28" spans="1:18" ht="12" customHeight="1">
      <c r="A28" s="241"/>
      <c r="B28" s="241"/>
      <c r="C28" s="241"/>
      <c r="D28" s="241"/>
      <c r="E28" s="241"/>
      <c r="F28" s="241"/>
      <c r="G28" s="241"/>
      <c r="H28" s="241"/>
      <c r="I28" s="241"/>
      <c r="J28" s="241"/>
      <c r="K28" s="241"/>
      <c r="L28" s="241"/>
      <c r="M28" s="241"/>
      <c r="N28" s="241"/>
      <c r="O28" s="241"/>
      <c r="P28" s="241"/>
      <c r="Q28" s="241"/>
      <c r="R28" s="241"/>
    </row>
    <row r="29" spans="1:18" ht="12" customHeight="1">
      <c r="A29" s="241"/>
      <c r="B29" s="241"/>
      <c r="C29" s="241"/>
      <c r="D29" s="241"/>
      <c r="E29" s="241"/>
      <c r="F29" s="241"/>
      <c r="G29" s="241"/>
      <c r="H29" s="241"/>
      <c r="I29" s="241"/>
      <c r="J29" s="241"/>
      <c r="K29" s="241"/>
      <c r="L29" s="241"/>
      <c r="M29" s="241"/>
      <c r="N29" s="241"/>
      <c r="O29" s="241"/>
      <c r="P29" s="241"/>
      <c r="Q29" s="241"/>
      <c r="R29" s="241"/>
    </row>
    <row r="30" spans="1:18" ht="12" customHeight="1">
      <c r="A30" s="241"/>
      <c r="B30" s="241"/>
      <c r="C30" s="241"/>
      <c r="D30" s="241"/>
      <c r="E30" s="241"/>
      <c r="F30" s="241"/>
      <c r="G30" s="241"/>
      <c r="H30" s="241"/>
      <c r="I30" s="241"/>
      <c r="J30" s="241"/>
      <c r="K30" s="241"/>
      <c r="L30" s="241"/>
      <c r="M30" s="241"/>
      <c r="N30" s="241"/>
      <c r="O30" s="241"/>
      <c r="P30" s="241"/>
      <c r="Q30" s="241"/>
      <c r="R30" s="241"/>
    </row>
    <row r="31" spans="1:18" ht="12" customHeight="1">
      <c r="A31" s="241"/>
      <c r="B31" s="241"/>
      <c r="C31" s="241"/>
      <c r="D31" s="241"/>
      <c r="E31" s="241"/>
      <c r="F31" s="241"/>
      <c r="G31" s="241"/>
      <c r="H31" s="241"/>
      <c r="I31" s="241"/>
      <c r="J31" s="241"/>
      <c r="K31" s="241"/>
      <c r="L31" s="241"/>
      <c r="M31" s="241"/>
      <c r="N31" s="241"/>
      <c r="O31" s="241"/>
      <c r="P31" s="241"/>
      <c r="Q31" s="241"/>
      <c r="R31" s="241"/>
    </row>
    <row r="32" spans="1:18" ht="12" customHeight="1">
      <c r="A32" s="241"/>
      <c r="B32" s="241"/>
      <c r="C32" s="241"/>
      <c r="D32" s="241"/>
      <c r="E32" s="241"/>
      <c r="F32" s="241"/>
      <c r="G32" s="241"/>
      <c r="H32" s="241"/>
      <c r="I32" s="241"/>
      <c r="J32" s="241"/>
      <c r="K32" s="241"/>
      <c r="L32" s="241"/>
      <c r="M32" s="241"/>
      <c r="N32" s="241"/>
      <c r="O32" s="241"/>
      <c r="P32" s="241"/>
      <c r="Q32" s="241"/>
      <c r="R32" s="241"/>
    </row>
    <row r="33" spans="1:18" ht="12" customHeight="1">
      <c r="A33" s="241"/>
      <c r="B33" s="241"/>
      <c r="C33" s="241"/>
      <c r="D33" s="241"/>
      <c r="E33" s="241"/>
      <c r="F33" s="241"/>
      <c r="G33" s="241"/>
      <c r="H33" s="241"/>
      <c r="I33" s="241"/>
      <c r="J33" s="241"/>
      <c r="K33" s="241"/>
      <c r="L33" s="241"/>
      <c r="M33" s="241"/>
      <c r="N33" s="241"/>
      <c r="O33" s="241"/>
      <c r="P33" s="241"/>
      <c r="Q33" s="241"/>
      <c r="R33" s="241"/>
    </row>
    <row r="34" spans="1:18" ht="12" customHeight="1">
      <c r="A34" s="241"/>
      <c r="B34" s="241"/>
      <c r="C34" s="241"/>
      <c r="D34" s="241"/>
      <c r="E34" s="241"/>
      <c r="F34" s="241"/>
      <c r="G34" s="241"/>
      <c r="H34" s="241"/>
      <c r="I34" s="241"/>
      <c r="J34" s="241"/>
      <c r="K34" s="241"/>
      <c r="L34" s="241"/>
      <c r="M34" s="241"/>
      <c r="N34" s="241"/>
      <c r="O34" s="241"/>
      <c r="P34" s="241"/>
      <c r="Q34" s="241"/>
      <c r="R34" s="241"/>
    </row>
    <row r="35" spans="1:18" ht="12" customHeight="1">
      <c r="A35" s="241"/>
      <c r="B35" s="241"/>
      <c r="C35" s="241"/>
      <c r="D35" s="241"/>
      <c r="E35" s="241"/>
      <c r="F35" s="241"/>
      <c r="G35" s="241"/>
      <c r="H35" s="241"/>
      <c r="I35" s="241"/>
      <c r="J35" s="241"/>
      <c r="K35" s="241"/>
      <c r="L35" s="241"/>
      <c r="M35" s="241"/>
      <c r="N35" s="241"/>
      <c r="O35" s="241"/>
      <c r="P35" s="241"/>
      <c r="Q35" s="241"/>
      <c r="R35" s="241"/>
    </row>
    <row r="36" spans="1:18" ht="12" customHeight="1">
      <c r="A36" s="241"/>
      <c r="B36" s="241"/>
      <c r="C36" s="241"/>
      <c r="D36" s="241"/>
      <c r="E36" s="241"/>
      <c r="F36" s="241"/>
      <c r="G36" s="241"/>
      <c r="H36" s="241"/>
      <c r="I36" s="241"/>
      <c r="J36" s="241"/>
      <c r="K36" s="241"/>
      <c r="L36" s="241"/>
      <c r="M36" s="241"/>
      <c r="N36" s="241"/>
      <c r="O36" s="241"/>
      <c r="P36" s="241"/>
      <c r="Q36" s="241"/>
      <c r="R36" s="241"/>
    </row>
    <row r="37" spans="1:18" ht="12" customHeight="1">
      <c r="A37" s="241"/>
      <c r="B37" s="241"/>
      <c r="C37" s="241"/>
      <c r="D37" s="241"/>
      <c r="E37" s="241"/>
      <c r="F37" s="241"/>
      <c r="G37" s="241"/>
      <c r="H37" s="241"/>
      <c r="I37" s="241"/>
      <c r="J37" s="241"/>
      <c r="K37" s="241"/>
      <c r="L37" s="241"/>
      <c r="M37" s="241"/>
      <c r="N37" s="241"/>
      <c r="O37" s="241"/>
      <c r="P37" s="241"/>
      <c r="Q37" s="241"/>
      <c r="R37" s="241"/>
    </row>
    <row r="38" spans="1:18" ht="12" customHeight="1">
      <c r="A38" s="241"/>
      <c r="B38" s="241"/>
      <c r="C38" s="241"/>
      <c r="D38" s="241"/>
      <c r="E38" s="241"/>
      <c r="F38" s="241"/>
      <c r="G38" s="241"/>
      <c r="H38" s="241"/>
      <c r="I38" s="241"/>
      <c r="J38" s="241"/>
      <c r="K38" s="241"/>
      <c r="L38" s="241"/>
      <c r="M38" s="241"/>
      <c r="N38" s="241"/>
      <c r="O38" s="241"/>
      <c r="P38" s="241"/>
      <c r="Q38" s="241"/>
      <c r="R38" s="241"/>
    </row>
    <row r="39" spans="1:18" ht="12" customHeight="1">
      <c r="A39" s="241"/>
      <c r="B39" s="241"/>
      <c r="C39" s="241"/>
      <c r="D39" s="241"/>
      <c r="E39" s="241"/>
      <c r="F39" s="241"/>
      <c r="G39" s="241"/>
      <c r="H39" s="241"/>
      <c r="I39" s="241"/>
      <c r="J39" s="241"/>
      <c r="K39" s="241"/>
      <c r="L39" s="241"/>
      <c r="M39" s="241"/>
      <c r="N39" s="241"/>
      <c r="O39" s="241"/>
      <c r="P39" s="241"/>
      <c r="Q39" s="241"/>
      <c r="R39" s="241"/>
    </row>
    <row r="40" spans="1:18" ht="12" customHeight="1">
      <c r="A40" s="241"/>
      <c r="B40" s="241"/>
      <c r="C40" s="241"/>
      <c r="D40" s="241"/>
      <c r="E40" s="241"/>
      <c r="F40" s="241"/>
      <c r="G40" s="241"/>
      <c r="H40" s="241"/>
      <c r="I40" s="241"/>
      <c r="J40" s="241"/>
      <c r="K40" s="241"/>
      <c r="L40" s="241"/>
      <c r="M40" s="241"/>
      <c r="N40" s="241"/>
      <c r="O40" s="241"/>
      <c r="P40" s="241"/>
      <c r="Q40" s="241"/>
      <c r="R40" s="241"/>
    </row>
    <row r="41" spans="1:18" ht="12" customHeight="1">
      <c r="A41" s="241"/>
      <c r="B41" s="241"/>
      <c r="C41" s="241"/>
      <c r="D41" s="241"/>
      <c r="E41" s="241"/>
      <c r="F41" s="241"/>
      <c r="G41" s="241"/>
      <c r="H41" s="241"/>
      <c r="I41" s="241"/>
      <c r="J41" s="241"/>
      <c r="K41" s="241"/>
      <c r="L41" s="241"/>
      <c r="M41" s="241"/>
      <c r="N41" s="241"/>
      <c r="O41" s="241"/>
      <c r="P41" s="241"/>
      <c r="Q41" s="241"/>
      <c r="R41" s="241"/>
    </row>
  </sheetData>
  <mergeCells count="1">
    <mergeCell ref="A1:R4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zoomScaleNormal="100" workbookViewId="0">
      <selection activeCell="O27" sqref="O27"/>
    </sheetView>
  </sheetViews>
  <sheetFormatPr defaultRowHeight="12.75"/>
  <cols>
    <col min="1" max="1" width="9" style="73" customWidth="1"/>
    <col min="2" max="2" width="4.5703125" style="73" customWidth="1"/>
    <col min="3" max="3" width="9" style="73" customWidth="1"/>
    <col min="4" max="8" width="14.7109375" style="73" customWidth="1"/>
    <col min="9" max="9" width="9.140625" style="73"/>
    <col min="10" max="10" width="11.42578125" style="73" bestFit="1" customWidth="1"/>
    <col min="11" max="16384" width="9.140625" style="73"/>
  </cols>
  <sheetData>
    <row r="1" spans="1:10">
      <c r="E1" s="74" t="s">
        <v>33</v>
      </c>
      <c r="F1" s="276"/>
      <c r="G1" s="276"/>
      <c r="H1" s="276"/>
    </row>
    <row r="2" spans="1:10" ht="2.25" customHeight="1">
      <c r="A2" s="75"/>
      <c r="B2" s="75"/>
      <c r="C2" s="75"/>
      <c r="D2" s="75"/>
      <c r="E2" s="75"/>
      <c r="F2" s="75"/>
      <c r="G2" s="75"/>
      <c r="H2" s="75"/>
    </row>
    <row r="3" spans="1:10" ht="21.75" customHeight="1">
      <c r="A3" s="76" t="s">
        <v>34</v>
      </c>
      <c r="B3" s="76"/>
      <c r="C3" s="77"/>
      <c r="D3" s="77"/>
      <c r="E3" s="77"/>
      <c r="F3" s="77"/>
      <c r="G3" s="77"/>
      <c r="H3" s="77"/>
    </row>
    <row r="4" spans="1:10" ht="18" customHeight="1">
      <c r="A4" s="78" t="s">
        <v>35</v>
      </c>
      <c r="B4" s="78"/>
      <c r="C4" s="21"/>
      <c r="D4" s="21"/>
      <c r="E4" s="21"/>
      <c r="F4" s="21"/>
      <c r="G4" s="21"/>
      <c r="H4" s="21"/>
    </row>
    <row r="5" spans="1:10" ht="22.5">
      <c r="A5" s="79" t="s">
        <v>36</v>
      </c>
      <c r="B5" s="79"/>
      <c r="C5" s="80"/>
      <c r="D5" s="81" t="s">
        <v>37</v>
      </c>
      <c r="E5" s="82" t="s">
        <v>38</v>
      </c>
      <c r="F5" s="83"/>
      <c r="G5" s="83"/>
      <c r="H5" s="197"/>
    </row>
    <row r="6" spans="1:10">
      <c r="A6" s="84" t="s">
        <v>39</v>
      </c>
      <c r="B6" s="84"/>
      <c r="C6" s="85"/>
      <c r="D6" s="196" t="s">
        <v>102</v>
      </c>
      <c r="E6" s="86" t="s">
        <v>40</v>
      </c>
      <c r="F6" s="87" t="s">
        <v>41</v>
      </c>
      <c r="G6" s="87" t="s">
        <v>42</v>
      </c>
      <c r="H6" s="86" t="s">
        <v>43</v>
      </c>
    </row>
    <row r="7" spans="1:10" ht="39.75" customHeight="1">
      <c r="A7" s="277" t="s">
        <v>44</v>
      </c>
      <c r="B7" s="278"/>
      <c r="C7" s="279"/>
      <c r="D7" s="88">
        <f>'Year 1'!I14</f>
        <v>0</v>
      </c>
      <c r="E7" s="88">
        <f>'Year 2'!I14</f>
        <v>0</v>
      </c>
      <c r="F7" s="88">
        <f>' Year 3'!I14</f>
        <v>0</v>
      </c>
      <c r="G7" s="88">
        <f>' Year 4'!I14</f>
        <v>0</v>
      </c>
      <c r="H7" s="88">
        <f>' Year 5'!I14</f>
        <v>0</v>
      </c>
      <c r="I7" s="89"/>
      <c r="J7" s="90"/>
    </row>
    <row r="8" spans="1:10" ht="24" customHeight="1">
      <c r="A8" s="91" t="s">
        <v>5</v>
      </c>
      <c r="B8" s="18"/>
      <c r="C8" s="92"/>
      <c r="D8" s="88">
        <f>'Year 1'!I16</f>
        <v>0</v>
      </c>
      <c r="E8" s="88">
        <f>'Year 2'!I16</f>
        <v>0</v>
      </c>
      <c r="F8" s="88">
        <f>'Year 3'!I16</f>
        <v>0</v>
      </c>
      <c r="G8" s="88">
        <f>'Year 4'!I16</f>
        <v>0</v>
      </c>
      <c r="H8" s="88">
        <f>'Year 5'!I16</f>
        <v>0</v>
      </c>
    </row>
    <row r="9" spans="1:10" ht="24" customHeight="1">
      <c r="A9" s="91" t="s">
        <v>45</v>
      </c>
      <c r="B9" s="18"/>
      <c r="C9" s="92"/>
      <c r="D9" s="88">
        <f>'Year 1'!I20</f>
        <v>0</v>
      </c>
      <c r="E9" s="88">
        <f>'Year 2'!I20</f>
        <v>0</v>
      </c>
      <c r="F9" s="88">
        <f>'Year 3'!I20</f>
        <v>0</v>
      </c>
      <c r="G9" s="88">
        <f>'Year 4'!I20</f>
        <v>0</v>
      </c>
      <c r="H9" s="88">
        <f>'Year 5'!I20</f>
        <v>0</v>
      </c>
    </row>
    <row r="10" spans="1:10" ht="24" customHeight="1">
      <c r="A10" s="91" t="s">
        <v>46</v>
      </c>
      <c r="B10" s="18"/>
      <c r="C10" s="92"/>
      <c r="D10" s="88">
        <f>'Year 1'!I27</f>
        <v>0</v>
      </c>
      <c r="E10" s="88">
        <f>'Year 2'!I27</f>
        <v>0</v>
      </c>
      <c r="F10" s="88">
        <f>' Year 3'!I27</f>
        <v>0</v>
      </c>
      <c r="G10" s="88">
        <f>' Year 4'!I27</f>
        <v>0</v>
      </c>
      <c r="H10" s="88">
        <f>' Year 5'!I27</f>
        <v>0</v>
      </c>
    </row>
    <row r="11" spans="1:10" ht="23.25" customHeight="1">
      <c r="A11" s="91" t="s">
        <v>6</v>
      </c>
      <c r="B11" s="18"/>
      <c r="C11" s="92"/>
      <c r="D11" s="88">
        <f>'Year 1'!I29</f>
        <v>0</v>
      </c>
      <c r="E11" s="88">
        <f>'Year 2'!I29</f>
        <v>0</v>
      </c>
      <c r="F11" s="88">
        <f>' Year 3'!I29</f>
        <v>0</v>
      </c>
      <c r="G11" s="88">
        <f>' Year 4'!I29</f>
        <v>0</v>
      </c>
      <c r="H11" s="88">
        <f>' Year 5'!I29</f>
        <v>0</v>
      </c>
    </row>
    <row r="12" spans="1:10" ht="24" customHeight="1">
      <c r="A12" s="280" t="s">
        <v>7</v>
      </c>
      <c r="B12" s="93" t="s">
        <v>8</v>
      </c>
      <c r="C12" s="94"/>
      <c r="D12" s="88">
        <f>'Year 1'!I30</f>
        <v>0</v>
      </c>
      <c r="E12" s="88">
        <f>'Year 2'!I30</f>
        <v>0</v>
      </c>
      <c r="F12" s="88">
        <f>'Year 3'!I30</f>
        <v>0</v>
      </c>
      <c r="G12" s="88">
        <f>'Year 4'!I30</f>
        <v>0</v>
      </c>
      <c r="H12" s="88">
        <f>'Year 5'!I30</f>
        <v>0</v>
      </c>
    </row>
    <row r="13" spans="1:10" ht="24" customHeight="1">
      <c r="A13" s="281"/>
      <c r="B13" s="95" t="s">
        <v>9</v>
      </c>
      <c r="C13" s="96"/>
      <c r="D13" s="88">
        <f>'Year 1'!I31</f>
        <v>0</v>
      </c>
      <c r="E13" s="88">
        <f>'Year 2'!I31</f>
        <v>0</v>
      </c>
      <c r="F13" s="88">
        <f>'Year 3'!I31</f>
        <v>0</v>
      </c>
      <c r="G13" s="88">
        <f>'Year 4'!I31</f>
        <v>0</v>
      </c>
      <c r="H13" s="88">
        <f>'Year 5'!I31</f>
        <v>0</v>
      </c>
    </row>
    <row r="14" spans="1:10" ht="27" customHeight="1">
      <c r="A14" s="277" t="s">
        <v>47</v>
      </c>
      <c r="B14" s="278"/>
      <c r="C14" s="279"/>
      <c r="D14" s="88">
        <f>'Year 1'!I33</f>
        <v>0</v>
      </c>
      <c r="E14" s="88">
        <f>'Year 2'!I33</f>
        <v>0</v>
      </c>
      <c r="F14" s="88">
        <f>'Year 3'!I33</f>
        <v>0</v>
      </c>
      <c r="G14" s="88">
        <f>'Year 4'!I33</f>
        <v>0</v>
      </c>
      <c r="H14" s="88">
        <f>'Year 5'!I33</f>
        <v>0</v>
      </c>
    </row>
    <row r="15" spans="1:10" ht="24" customHeight="1">
      <c r="A15" s="97" t="s">
        <v>48</v>
      </c>
      <c r="B15" s="98"/>
      <c r="C15" s="99"/>
      <c r="D15" s="88">
        <f>'Year 1'!I38</f>
        <v>0</v>
      </c>
      <c r="E15" s="88">
        <f>'Year 2'!I38</f>
        <v>0</v>
      </c>
      <c r="F15" s="88">
        <f>' Year 3'!I38</f>
        <v>0</v>
      </c>
      <c r="G15" s="88">
        <f>' Year 4'!I38</f>
        <v>0</v>
      </c>
      <c r="H15" s="88">
        <f>' Year 5'!I38</f>
        <v>0</v>
      </c>
    </row>
    <row r="16" spans="1:10" ht="35.25" customHeight="1">
      <c r="A16" s="282" t="s">
        <v>49</v>
      </c>
      <c r="B16" s="283"/>
      <c r="C16" s="93" t="s">
        <v>50</v>
      </c>
      <c r="D16" s="88">
        <f>'Year 1'!I39</f>
        <v>0</v>
      </c>
      <c r="E16" s="88">
        <f>'Year 2'!I39</f>
        <v>0</v>
      </c>
      <c r="F16" s="88">
        <f>' Year 3'!I39</f>
        <v>0</v>
      </c>
      <c r="G16" s="88">
        <f>' Year 4'!I39</f>
        <v>0</v>
      </c>
      <c r="H16" s="88">
        <f>' Year 5'!I39</f>
        <v>0</v>
      </c>
    </row>
    <row r="17" spans="1:14" ht="13.5" customHeight="1">
      <c r="A17" s="100" t="s">
        <v>51</v>
      </c>
      <c r="B17" s="101"/>
      <c r="C17" s="102"/>
      <c r="D17" s="286">
        <f>'Year 1'!I40</f>
        <v>0</v>
      </c>
      <c r="E17" s="286">
        <f>'Year 2'!I40</f>
        <v>0</v>
      </c>
      <c r="F17" s="286">
        <f>SUM(F7:F16)</f>
        <v>0</v>
      </c>
      <c r="G17" s="286">
        <f>SUM(G7:G16)</f>
        <v>0</v>
      </c>
      <c r="H17" s="286">
        <f>SUM(H7:H16)</f>
        <v>0</v>
      </c>
      <c r="J17" s="274"/>
      <c r="K17" s="274"/>
      <c r="L17" s="274"/>
      <c r="M17" s="274"/>
      <c r="N17" s="274"/>
    </row>
    <row r="18" spans="1:14" ht="14.25" customHeight="1">
      <c r="A18" s="195" t="s">
        <v>52</v>
      </c>
      <c r="B18" s="98"/>
      <c r="C18" s="99"/>
      <c r="D18" s="287"/>
      <c r="E18" s="287"/>
      <c r="F18" s="287"/>
      <c r="G18" s="287"/>
      <c r="H18" s="287"/>
      <c r="J18" s="275"/>
      <c r="K18" s="275"/>
      <c r="L18" s="275"/>
      <c r="M18" s="275"/>
      <c r="N18" s="275"/>
    </row>
    <row r="19" spans="1:14" ht="34.5" customHeight="1">
      <c r="A19" s="288" t="s">
        <v>49</v>
      </c>
      <c r="B19" s="289"/>
      <c r="C19" s="93" t="s">
        <v>53</v>
      </c>
      <c r="D19" s="88">
        <f>'Year 1'!I41</f>
        <v>0</v>
      </c>
      <c r="E19" s="88">
        <f>'Year 2'!I41</f>
        <v>0</v>
      </c>
      <c r="F19" s="88">
        <f>' Year 3'!I41</f>
        <v>0</v>
      </c>
      <c r="G19" s="88">
        <f>' Year 4'!I41</f>
        <v>0</v>
      </c>
      <c r="H19" s="88">
        <f>' Year 5'!I41</f>
        <v>0</v>
      </c>
      <c r="J19" s="117"/>
      <c r="K19" s="118"/>
      <c r="L19" s="118"/>
      <c r="M19" s="118"/>
      <c r="N19" s="118"/>
    </row>
    <row r="20" spans="1:14" ht="24" customHeight="1">
      <c r="A20" s="103" t="s">
        <v>54</v>
      </c>
      <c r="B20" s="18"/>
      <c r="C20" s="92"/>
      <c r="D20" s="88">
        <f>SUM(D17:D19)</f>
        <v>0</v>
      </c>
      <c r="E20" s="88">
        <f>SUM(E17:E19)</f>
        <v>0</v>
      </c>
      <c r="F20" s="88">
        <f>SUM(F17:F19)</f>
        <v>0</v>
      </c>
      <c r="G20" s="88">
        <f>SUM(G17:G19)</f>
        <v>0</v>
      </c>
      <c r="H20" s="88">
        <f>SUM(H17:H19)</f>
        <v>0</v>
      </c>
      <c r="J20" s="119">
        <f>SUM(D20:I20)</f>
        <v>0</v>
      </c>
    </row>
    <row r="21" spans="1:14" s="107" customFormat="1" ht="24" customHeight="1">
      <c r="A21" s="104" t="s">
        <v>55</v>
      </c>
      <c r="B21" s="105"/>
      <c r="C21" s="105"/>
      <c r="D21" s="106"/>
      <c r="E21" s="106"/>
      <c r="F21" s="106"/>
      <c r="G21" s="106"/>
      <c r="H21" s="198">
        <f>SUM(D20:H20)</f>
        <v>0</v>
      </c>
    </row>
    <row r="22" spans="1:14" ht="13.5" customHeight="1">
      <c r="A22" s="108" t="s">
        <v>56</v>
      </c>
      <c r="B22" s="25"/>
      <c r="C22" s="102"/>
      <c r="D22" s="284"/>
      <c r="E22" s="284"/>
      <c r="F22" s="284"/>
      <c r="G22" s="290"/>
      <c r="H22" s="284"/>
    </row>
    <row r="23" spans="1:14" ht="12.75" customHeight="1">
      <c r="A23" s="109" t="s">
        <v>57</v>
      </c>
      <c r="B23" s="98"/>
      <c r="C23" s="99"/>
      <c r="D23" s="284"/>
      <c r="E23" s="284"/>
      <c r="F23" s="284"/>
      <c r="G23" s="290"/>
      <c r="H23" s="284"/>
    </row>
    <row r="24" spans="1:14" ht="12.75" customHeight="1">
      <c r="A24" s="236" t="s">
        <v>58</v>
      </c>
      <c r="B24" s="237"/>
      <c r="C24" s="237"/>
      <c r="D24" s="238"/>
      <c r="E24" s="238"/>
      <c r="F24" s="238"/>
      <c r="G24" s="238"/>
      <c r="H24" s="284"/>
    </row>
    <row r="25" spans="1:14" ht="18.75" customHeight="1">
      <c r="A25" s="285" t="s">
        <v>59</v>
      </c>
      <c r="B25" s="285"/>
      <c r="C25" s="285"/>
      <c r="D25" s="285"/>
      <c r="E25" s="285"/>
      <c r="F25" s="285"/>
      <c r="G25" s="285"/>
      <c r="H25" s="284"/>
    </row>
    <row r="26" spans="1:14" ht="14.25" customHeight="1">
      <c r="A26" s="239" t="s">
        <v>60</v>
      </c>
      <c r="B26" s="239"/>
      <c r="C26" s="239"/>
      <c r="D26" s="240"/>
      <c r="E26" s="240"/>
      <c r="F26" s="240"/>
      <c r="G26" s="240"/>
      <c r="H26" s="90"/>
    </row>
    <row r="27" spans="1:14" customFormat="1" ht="21" customHeight="1">
      <c r="G27" s="205" t="s">
        <v>92</v>
      </c>
      <c r="H27" s="227">
        <f>'Year 1'!I47+'Year 2'!I47+' Year 3'!I47+' Year 4'!I47+' Year 5'!I47</f>
        <v>0</v>
      </c>
      <c r="I27" s="121"/>
      <c r="J27" s="191"/>
    </row>
    <row r="28" spans="1:14" customFormat="1" ht="21" customHeight="1">
      <c r="G28" s="205" t="s">
        <v>91</v>
      </c>
      <c r="H28" s="228">
        <v>0.55000000000000004</v>
      </c>
    </row>
    <row r="29" spans="1:14" customFormat="1" ht="21" customHeight="1" thickBot="1">
      <c r="G29" s="205" t="s">
        <v>99</v>
      </c>
      <c r="H29" s="229">
        <f>'Year 1'!I49+'Year 2'!I49+' Year 3'!I49+' Year 4'!I49+' Year 5'!I49</f>
        <v>0</v>
      </c>
      <c r="I29" s="121"/>
    </row>
    <row r="30" spans="1:14" ht="21" customHeight="1" thickBot="1">
      <c r="G30" s="231" t="s">
        <v>104</v>
      </c>
      <c r="H30" s="230">
        <f>H21+H29</f>
        <v>0</v>
      </c>
    </row>
  </sheetData>
  <mergeCells count="23">
    <mergeCell ref="H24:H25"/>
    <mergeCell ref="A25:G25"/>
    <mergeCell ref="H17:H18"/>
    <mergeCell ref="A19:B19"/>
    <mergeCell ref="D22:D23"/>
    <mergeCell ref="E22:E23"/>
    <mergeCell ref="F22:F23"/>
    <mergeCell ref="G22:G23"/>
    <mergeCell ref="H22:H23"/>
    <mergeCell ref="D17:D18"/>
    <mergeCell ref="E17:E18"/>
    <mergeCell ref="F17:F18"/>
    <mergeCell ref="G17:G18"/>
    <mergeCell ref="A7:C7"/>
    <mergeCell ref="A12:A13"/>
    <mergeCell ref="A14:C14"/>
    <mergeCell ref="A16:B16"/>
    <mergeCell ref="M17:M18"/>
    <mergeCell ref="N17:N18"/>
    <mergeCell ref="F1:H1"/>
    <mergeCell ref="J17:J18"/>
    <mergeCell ref="K17:K18"/>
    <mergeCell ref="L17:L18"/>
  </mergeCells>
  <phoneticPr fontId="0" type="noConversion"/>
  <pageMargins left="0.54" right="0.47" top="0.27" bottom="0.25" header="0.27" footer="0.2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workbookViewId="0">
      <selection activeCell="E9" sqref="E9"/>
    </sheetView>
  </sheetViews>
  <sheetFormatPr defaultRowHeight="12"/>
  <cols>
    <col min="1" max="1" width="14.140625" customWidth="1"/>
    <col min="2" max="2" width="14" customWidth="1"/>
    <col min="3" max="3" width="14.42578125" customWidth="1"/>
    <col min="4" max="4" width="9.85546875" customWidth="1"/>
    <col min="5" max="5" width="11.5703125" customWidth="1"/>
    <col min="6" max="6" width="17.140625" customWidth="1"/>
    <col min="7" max="7" width="13.7109375" customWidth="1"/>
  </cols>
  <sheetData>
    <row r="1" spans="1:7" ht="12" customHeight="1">
      <c r="A1" s="295" t="s">
        <v>110</v>
      </c>
      <c r="B1" s="295"/>
      <c r="C1" s="295"/>
      <c r="D1" s="295"/>
      <c r="E1" s="295"/>
      <c r="F1" s="295"/>
      <c r="G1" s="295"/>
    </row>
    <row r="2" spans="1:7" ht="12" customHeight="1">
      <c r="A2" s="295"/>
      <c r="B2" s="295"/>
      <c r="C2" s="295"/>
      <c r="D2" s="295"/>
      <c r="E2" s="295"/>
      <c r="F2" s="295"/>
      <c r="G2" s="295"/>
    </row>
    <row r="4" spans="1:7" ht="18.75" customHeight="1">
      <c r="A4" s="296" t="s">
        <v>74</v>
      </c>
      <c r="B4" s="297"/>
      <c r="C4" s="298"/>
      <c r="E4" s="301" t="s">
        <v>75</v>
      </c>
      <c r="F4" s="297"/>
      <c r="G4" s="298"/>
    </row>
    <row r="5" spans="1:7" ht="17.25" customHeight="1">
      <c r="A5" s="291" t="s">
        <v>111</v>
      </c>
      <c r="B5" s="292"/>
      <c r="C5" s="131">
        <f>'Year 1'!I42</f>
        <v>0</v>
      </c>
      <c r="E5" s="299" t="s">
        <v>113</v>
      </c>
      <c r="F5" s="300"/>
      <c r="G5" s="131">
        <f>Entire!H21</f>
        <v>0</v>
      </c>
    </row>
    <row r="6" spans="1:7" ht="17.25" customHeight="1">
      <c r="A6" s="291" t="s">
        <v>76</v>
      </c>
      <c r="B6" s="292"/>
      <c r="C6" s="131">
        <f>'Year 1'!I49</f>
        <v>0</v>
      </c>
      <c r="E6" s="299" t="s">
        <v>76</v>
      </c>
      <c r="F6" s="300"/>
      <c r="G6" s="131">
        <f>Entire!H29</f>
        <v>0</v>
      </c>
    </row>
    <row r="7" spans="1:7" ht="17.25" customHeight="1">
      <c r="A7" s="232" t="s">
        <v>77</v>
      </c>
      <c r="B7" s="233">
        <f>'Year 1'!I48</f>
        <v>0.55000000000000004</v>
      </c>
      <c r="C7" s="133"/>
      <c r="E7" s="232" t="s">
        <v>77</v>
      </c>
      <c r="F7" s="132">
        <f>B7</f>
        <v>0.55000000000000004</v>
      </c>
      <c r="G7" s="133"/>
    </row>
    <row r="8" spans="1:7" ht="17.25" customHeight="1">
      <c r="A8" s="293" t="s">
        <v>112</v>
      </c>
      <c r="B8" s="294"/>
      <c r="C8" s="134">
        <f>C5+C6</f>
        <v>0</v>
      </c>
      <c r="E8" s="293" t="s">
        <v>114</v>
      </c>
      <c r="F8" s="294"/>
      <c r="G8" s="134">
        <f>G5+G6</f>
        <v>0</v>
      </c>
    </row>
    <row r="9" spans="1:7">
      <c r="A9" s="138"/>
      <c r="B9" s="138"/>
      <c r="C9" s="138"/>
    </row>
    <row r="10" spans="1:7" ht="13.5" customHeight="1"/>
  </sheetData>
  <mergeCells count="9">
    <mergeCell ref="A5:B5"/>
    <mergeCell ref="A6:B6"/>
    <mergeCell ref="A8:B8"/>
    <mergeCell ref="A1:G2"/>
    <mergeCell ref="A4:C4"/>
    <mergeCell ref="E5:F5"/>
    <mergeCell ref="E6:F6"/>
    <mergeCell ref="E8:F8"/>
    <mergeCell ref="E4:G4"/>
  </mergeCells>
  <phoneticPr fontId="22" type="noConversion"/>
  <pageMargins left="0.54" right="0.47" top="0.27" bottom="0.25" header="0.27" footer="0.2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4"/>
  <sheetViews>
    <sheetView topLeftCell="A4" zoomScaleNormal="100" workbookViewId="0">
      <selection activeCell="J24" sqref="J24"/>
    </sheetView>
  </sheetViews>
  <sheetFormatPr defaultRowHeight="12"/>
  <cols>
    <col min="1" max="1" width="14.7109375" style="14" customWidth="1"/>
    <col min="2" max="2" width="32.28515625" style="14" customWidth="1"/>
    <col min="3" max="3" width="9.140625" style="14"/>
    <col min="4" max="4" width="11.7109375" style="14" customWidth="1"/>
    <col min="5" max="5" width="11" style="14" customWidth="1"/>
    <col min="6" max="16384" width="9.140625" style="14"/>
  </cols>
  <sheetData>
    <row r="1" spans="1:11" s="139" customFormat="1" ht="12" customHeight="1">
      <c r="A1" s="310" t="s">
        <v>105</v>
      </c>
      <c r="B1" s="310"/>
      <c r="C1" s="310"/>
      <c r="D1" s="310"/>
      <c r="E1" s="310"/>
      <c r="F1" s="310"/>
      <c r="G1" s="161"/>
      <c r="H1" s="161"/>
      <c r="I1" s="161"/>
      <c r="J1" s="161"/>
      <c r="K1" s="161"/>
    </row>
    <row r="2" spans="1:11" s="139" customFormat="1" ht="12" customHeight="1">
      <c r="A2" s="310"/>
      <c r="B2" s="310"/>
      <c r="C2" s="310"/>
      <c r="D2" s="310"/>
      <c r="E2" s="310"/>
      <c r="F2" s="310"/>
      <c r="G2" s="161"/>
      <c r="H2" s="161"/>
      <c r="I2" s="161"/>
      <c r="J2" s="161"/>
      <c r="K2" s="161"/>
    </row>
    <row r="3" spans="1:11" s="139" customFormat="1" ht="12" customHeight="1">
      <c r="A3" s="311" t="s">
        <v>109</v>
      </c>
      <c r="B3" s="311"/>
      <c r="C3" s="311"/>
      <c r="D3" s="311"/>
      <c r="E3" s="311"/>
      <c r="F3" s="311"/>
      <c r="G3" s="161"/>
      <c r="H3" s="161"/>
      <c r="I3" s="161"/>
      <c r="J3" s="161"/>
      <c r="K3" s="161"/>
    </row>
    <row r="4" spans="1:11">
      <c r="A4" s="160"/>
      <c r="B4" s="160"/>
      <c r="C4" s="160"/>
      <c r="D4" s="160"/>
      <c r="E4" s="160"/>
      <c r="F4" s="160"/>
    </row>
    <row r="5" spans="1:11">
      <c r="A5" s="306" t="s">
        <v>78</v>
      </c>
      <c r="B5" s="306"/>
    </row>
    <row r="7" spans="1:11" ht="16.5" customHeight="1">
      <c r="A7" s="140" t="s">
        <v>82</v>
      </c>
      <c r="B7" s="307" t="s">
        <v>79</v>
      </c>
      <c r="C7" s="308"/>
      <c r="D7" s="179">
        <f>'Year 1'!I40</f>
        <v>0</v>
      </c>
    </row>
    <row r="8" spans="1:11" ht="16.5" customHeight="1">
      <c r="B8" s="307" t="s">
        <v>80</v>
      </c>
      <c r="C8" s="307"/>
      <c r="D8" s="192">
        <f>'Year 1'!I41</f>
        <v>0</v>
      </c>
    </row>
    <row r="9" spans="1:11" ht="16.5" customHeight="1">
      <c r="B9" s="307" t="s">
        <v>81</v>
      </c>
      <c r="C9" s="307"/>
      <c r="D9" s="179">
        <f>SUM(D7:D8)</f>
        <v>0</v>
      </c>
    </row>
    <row r="11" spans="1:11" ht="16.5" customHeight="1">
      <c r="A11" s="140" t="s">
        <v>83</v>
      </c>
    </row>
    <row r="12" spans="1:11" ht="22.5" customHeight="1">
      <c r="A12" s="140"/>
      <c r="B12" s="141" t="s">
        <v>85</v>
      </c>
      <c r="C12" s="155" t="s">
        <v>91</v>
      </c>
      <c r="D12" s="155" t="s">
        <v>92</v>
      </c>
      <c r="E12" s="155" t="s">
        <v>93</v>
      </c>
    </row>
    <row r="13" spans="1:11">
      <c r="A13" s="14">
        <v>1</v>
      </c>
      <c r="B13" s="142" t="s">
        <v>84</v>
      </c>
      <c r="C13" s="177">
        <f>'Year 1'!I48</f>
        <v>0.55000000000000004</v>
      </c>
      <c r="D13" s="180">
        <f>'Year 1'!I47</f>
        <v>0</v>
      </c>
      <c r="E13" s="181">
        <f>'Year 1'!I49</f>
        <v>0</v>
      </c>
    </row>
    <row r="14" spans="1:11">
      <c r="A14" s="14">
        <v>2</v>
      </c>
      <c r="B14" s="153"/>
      <c r="C14" s="156"/>
      <c r="D14" s="156"/>
      <c r="E14" s="156"/>
    </row>
    <row r="15" spans="1:11">
      <c r="A15" s="14">
        <v>3</v>
      </c>
      <c r="B15" s="154"/>
      <c r="C15" s="156"/>
      <c r="D15" s="156"/>
      <c r="E15" s="156"/>
    </row>
    <row r="16" spans="1:11">
      <c r="A16" s="14">
        <v>4</v>
      </c>
      <c r="B16" s="154"/>
      <c r="C16" s="156"/>
      <c r="D16" s="156"/>
      <c r="E16" s="156"/>
    </row>
    <row r="17" spans="1:6">
      <c r="A17" s="309" t="s">
        <v>86</v>
      </c>
      <c r="B17" s="309"/>
      <c r="C17" s="144" t="s">
        <v>89</v>
      </c>
      <c r="D17" s="145"/>
      <c r="E17" s="145"/>
      <c r="F17" s="146"/>
    </row>
    <row r="18" spans="1:6">
      <c r="C18" s="147" t="s">
        <v>122</v>
      </c>
      <c r="D18" s="148"/>
      <c r="E18" s="148"/>
      <c r="F18" s="149"/>
    </row>
    <row r="19" spans="1:6">
      <c r="A19" s="302" t="s">
        <v>94</v>
      </c>
      <c r="B19" s="303"/>
      <c r="C19" s="150"/>
      <c r="D19" s="151"/>
      <c r="E19" s="151"/>
      <c r="F19" s="152"/>
    </row>
    <row r="20" spans="1:6">
      <c r="B20" s="159">
        <v>41996</v>
      </c>
      <c r="C20" s="148"/>
      <c r="D20" s="151"/>
      <c r="E20" s="148"/>
      <c r="F20" s="148"/>
    </row>
    <row r="21" spans="1:6" ht="14.25" customHeight="1">
      <c r="B21" s="304" t="s">
        <v>87</v>
      </c>
      <c r="C21" s="305"/>
      <c r="D21" s="182">
        <f>E13</f>
        <v>0</v>
      </c>
    </row>
    <row r="22" spans="1:6" ht="23.25" customHeight="1">
      <c r="A22" s="143" t="s">
        <v>88</v>
      </c>
      <c r="B22" s="157"/>
      <c r="C22" s="155" t="s">
        <v>93</v>
      </c>
      <c r="D22" s="183">
        <f>D9+D21</f>
        <v>0</v>
      </c>
    </row>
    <row r="24" spans="1:6">
      <c r="A24" s="160"/>
      <c r="B24" s="160"/>
      <c r="C24" s="160"/>
      <c r="D24" s="160"/>
      <c r="E24" s="160"/>
      <c r="F24" s="160"/>
    </row>
    <row r="25" spans="1:6">
      <c r="A25" s="306" t="s">
        <v>95</v>
      </c>
      <c r="B25" s="306"/>
    </row>
    <row r="27" spans="1:6" ht="16.5" customHeight="1">
      <c r="A27" s="140" t="s">
        <v>82</v>
      </c>
      <c r="B27" s="307" t="s">
        <v>79</v>
      </c>
      <c r="C27" s="308"/>
      <c r="D27" s="179">
        <f>'Year 2'!I40</f>
        <v>0</v>
      </c>
    </row>
    <row r="28" spans="1:6" ht="16.5" customHeight="1">
      <c r="B28" s="307" t="s">
        <v>80</v>
      </c>
      <c r="C28" s="307"/>
      <c r="D28" s="192">
        <f>'Year 2'!I41</f>
        <v>0</v>
      </c>
    </row>
    <row r="29" spans="1:6" ht="16.5" customHeight="1">
      <c r="B29" s="307" t="s">
        <v>81</v>
      </c>
      <c r="C29" s="307"/>
      <c r="D29" s="179">
        <f>SUM(D27:D28)</f>
        <v>0</v>
      </c>
    </row>
    <row r="31" spans="1:6" ht="16.5" customHeight="1">
      <c r="A31" s="140" t="s">
        <v>83</v>
      </c>
    </row>
    <row r="32" spans="1:6" ht="22.5" customHeight="1">
      <c r="A32" s="140"/>
      <c r="B32" s="141" t="s">
        <v>85</v>
      </c>
      <c r="C32" s="155" t="s">
        <v>91</v>
      </c>
      <c r="D32" s="155" t="s">
        <v>92</v>
      </c>
      <c r="E32" s="155" t="s">
        <v>93</v>
      </c>
    </row>
    <row r="33" spans="1:6">
      <c r="A33" s="14">
        <v>1</v>
      </c>
      <c r="B33" s="142" t="s">
        <v>84</v>
      </c>
      <c r="C33" s="177">
        <f>'Year 2'!I48</f>
        <v>0.55000000000000004</v>
      </c>
      <c r="D33" s="180">
        <f>'Year 2'!I47</f>
        <v>0</v>
      </c>
      <c r="E33" s="181">
        <f>'Year 2'!I49</f>
        <v>0</v>
      </c>
    </row>
    <row r="34" spans="1:6">
      <c r="A34" s="14">
        <v>2</v>
      </c>
      <c r="B34" s="153"/>
      <c r="C34" s="156"/>
      <c r="D34" s="156"/>
      <c r="E34" s="156"/>
    </row>
    <row r="35" spans="1:6">
      <c r="A35" s="14">
        <v>3</v>
      </c>
      <c r="B35" s="154"/>
      <c r="C35" s="156"/>
      <c r="D35" s="156"/>
      <c r="E35" s="156"/>
    </row>
    <row r="36" spans="1:6">
      <c r="A36" s="14">
        <v>4</v>
      </c>
      <c r="B36" s="154"/>
      <c r="C36" s="156"/>
      <c r="D36" s="156"/>
      <c r="E36" s="156"/>
    </row>
    <row r="37" spans="1:6">
      <c r="A37" s="309" t="s">
        <v>86</v>
      </c>
      <c r="B37" s="309"/>
      <c r="C37" s="144" t="s">
        <v>89</v>
      </c>
      <c r="D37" s="145"/>
      <c r="E37" s="145"/>
      <c r="F37" s="146"/>
    </row>
    <row r="38" spans="1:6">
      <c r="C38" s="147" t="str">
        <f>C18</f>
        <v>Ernest Kinneer 214-767-3261</v>
      </c>
      <c r="D38" s="148"/>
      <c r="E38" s="148"/>
      <c r="F38" s="149"/>
    </row>
    <row r="39" spans="1:6">
      <c r="A39" s="302" t="s">
        <v>94</v>
      </c>
      <c r="B39" s="303"/>
      <c r="C39" s="150"/>
      <c r="D39" s="151"/>
      <c r="E39" s="151"/>
      <c r="F39" s="152"/>
    </row>
    <row r="40" spans="1:6">
      <c r="B40" s="159">
        <f>B20</f>
        <v>41996</v>
      </c>
      <c r="C40" s="148"/>
      <c r="D40" s="151"/>
      <c r="E40" s="148"/>
      <c r="F40" s="148"/>
    </row>
    <row r="41" spans="1:6" ht="14.25" customHeight="1">
      <c r="B41" s="304" t="s">
        <v>87</v>
      </c>
      <c r="C41" s="305"/>
      <c r="D41" s="182">
        <f>E33</f>
        <v>0</v>
      </c>
    </row>
    <row r="42" spans="1:6" ht="23.25" customHeight="1">
      <c r="A42" s="143" t="s">
        <v>88</v>
      </c>
      <c r="B42" s="157"/>
      <c r="C42" s="155" t="s">
        <v>93</v>
      </c>
      <c r="D42" s="183">
        <f>D29+D41</f>
        <v>0</v>
      </c>
    </row>
    <row r="44" spans="1:6" ht="5.25" hidden="1" customHeight="1">
      <c r="A44" s="160"/>
      <c r="B44" s="160"/>
      <c r="C44" s="160"/>
      <c r="D44" s="160"/>
      <c r="E44" s="160"/>
      <c r="F44" s="160"/>
    </row>
    <row r="45" spans="1:6" hidden="1">
      <c r="A45" s="306" t="s">
        <v>96</v>
      </c>
      <c r="B45" s="306"/>
    </row>
    <row r="46" spans="1:6" hidden="1"/>
    <row r="47" spans="1:6" ht="16.5" hidden="1" customHeight="1">
      <c r="A47" s="140" t="s">
        <v>82</v>
      </c>
      <c r="B47" s="307" t="s">
        <v>79</v>
      </c>
      <c r="C47" s="308"/>
      <c r="D47" s="179"/>
    </row>
    <row r="48" spans="1:6" ht="16.5" hidden="1" customHeight="1">
      <c r="B48" s="307" t="s">
        <v>80</v>
      </c>
      <c r="C48" s="307"/>
      <c r="D48" s="176"/>
    </row>
    <row r="49" spans="1:6" ht="16.5" hidden="1" customHeight="1">
      <c r="B49" s="307" t="s">
        <v>81</v>
      </c>
      <c r="C49" s="307"/>
      <c r="D49" s="179"/>
    </row>
    <row r="50" spans="1:6" hidden="1"/>
    <row r="51" spans="1:6" ht="16.5" hidden="1" customHeight="1">
      <c r="A51" s="140" t="s">
        <v>83</v>
      </c>
    </row>
    <row r="52" spans="1:6" ht="22.5" hidden="1" customHeight="1">
      <c r="A52" s="140"/>
      <c r="B52" s="141" t="s">
        <v>85</v>
      </c>
      <c r="C52" s="155" t="s">
        <v>91</v>
      </c>
      <c r="D52" s="155" t="s">
        <v>92</v>
      </c>
      <c r="E52" s="155" t="s">
        <v>93</v>
      </c>
    </row>
    <row r="53" spans="1:6" hidden="1">
      <c r="A53" s="14">
        <v>1</v>
      </c>
      <c r="B53" s="142"/>
      <c r="C53" s="177">
        <f>'Year 3'!I48</f>
        <v>0.47</v>
      </c>
      <c r="D53" s="180">
        <f>'Year 3'!I47</f>
        <v>0</v>
      </c>
      <c r="E53" s="181">
        <f>'Year 3'!I49</f>
        <v>0</v>
      </c>
    </row>
    <row r="54" spans="1:6" hidden="1">
      <c r="A54" s="14">
        <v>2</v>
      </c>
      <c r="B54" s="153"/>
      <c r="C54" s="156"/>
      <c r="D54" s="156"/>
      <c r="E54" s="156"/>
    </row>
    <row r="55" spans="1:6" hidden="1">
      <c r="A55" s="14">
        <v>3</v>
      </c>
      <c r="B55" s="154"/>
      <c r="C55" s="156"/>
      <c r="D55" s="156"/>
      <c r="E55" s="156"/>
    </row>
    <row r="56" spans="1:6" hidden="1">
      <c r="A56" s="14">
        <v>4</v>
      </c>
      <c r="B56" s="154"/>
      <c r="C56" s="156"/>
      <c r="D56" s="156"/>
      <c r="E56" s="156"/>
    </row>
    <row r="57" spans="1:6" hidden="1">
      <c r="A57" s="309" t="s">
        <v>86</v>
      </c>
      <c r="B57" s="309"/>
      <c r="C57" s="144" t="s">
        <v>89</v>
      </c>
      <c r="D57" s="145"/>
      <c r="E57" s="145"/>
      <c r="F57" s="146"/>
    </row>
    <row r="58" spans="1:6" hidden="1">
      <c r="C58" s="147" t="s">
        <v>90</v>
      </c>
      <c r="D58" s="148"/>
      <c r="E58" s="148"/>
      <c r="F58" s="149"/>
    </row>
    <row r="59" spans="1:6" hidden="1">
      <c r="A59" s="302" t="s">
        <v>94</v>
      </c>
      <c r="B59" s="303"/>
      <c r="C59" s="150"/>
      <c r="D59" s="151"/>
      <c r="E59" s="151"/>
      <c r="F59" s="152"/>
    </row>
    <row r="60" spans="1:6" hidden="1">
      <c r="B60" s="159">
        <v>38967</v>
      </c>
      <c r="C60" s="148"/>
      <c r="D60" s="151"/>
      <c r="E60" s="148"/>
      <c r="F60" s="148"/>
    </row>
    <row r="61" spans="1:6" ht="14.25" hidden="1" customHeight="1">
      <c r="B61" s="304" t="s">
        <v>87</v>
      </c>
      <c r="C61" s="305"/>
      <c r="D61" s="182">
        <f>E53</f>
        <v>0</v>
      </c>
    </row>
    <row r="62" spans="1:6" ht="23.25" hidden="1" customHeight="1">
      <c r="A62" s="143" t="s">
        <v>88</v>
      </c>
      <c r="B62" s="157"/>
      <c r="C62" s="155" t="s">
        <v>93</v>
      </c>
      <c r="D62" s="183">
        <f>D49+D61</f>
        <v>0</v>
      </c>
    </row>
    <row r="63" spans="1:6" hidden="1"/>
    <row r="64" spans="1:6" ht="5.25" hidden="1" customHeight="1">
      <c r="A64" s="160"/>
      <c r="B64" s="160"/>
      <c r="C64" s="160"/>
      <c r="D64" s="160"/>
      <c r="E64" s="160"/>
      <c r="F64" s="160"/>
    </row>
    <row r="65" spans="1:6" hidden="1">
      <c r="A65" s="306" t="s">
        <v>97</v>
      </c>
      <c r="B65" s="306"/>
    </row>
    <row r="66" spans="1:6" hidden="1"/>
    <row r="67" spans="1:6" ht="16.5" hidden="1" customHeight="1">
      <c r="A67" s="140" t="s">
        <v>82</v>
      </c>
      <c r="B67" s="307" t="s">
        <v>79</v>
      </c>
      <c r="C67" s="308"/>
      <c r="D67" s="179">
        <f>'Year 4'!I42</f>
        <v>0</v>
      </c>
    </row>
    <row r="68" spans="1:6" ht="16.5" hidden="1" customHeight="1">
      <c r="B68" s="307" t="s">
        <v>80</v>
      </c>
      <c r="C68" s="307"/>
      <c r="D68" s="176"/>
    </row>
    <row r="69" spans="1:6" ht="16.5" hidden="1" customHeight="1">
      <c r="B69" s="307" t="s">
        <v>81</v>
      </c>
      <c r="C69" s="307"/>
      <c r="D69" s="179">
        <f>D67</f>
        <v>0</v>
      </c>
    </row>
    <row r="70" spans="1:6" hidden="1"/>
    <row r="71" spans="1:6" ht="16.5" hidden="1" customHeight="1">
      <c r="A71" s="140" t="s">
        <v>83</v>
      </c>
    </row>
    <row r="72" spans="1:6" ht="22.5" hidden="1" customHeight="1">
      <c r="A72" s="140"/>
      <c r="B72" s="141" t="s">
        <v>85</v>
      </c>
      <c r="C72" s="155" t="s">
        <v>91</v>
      </c>
      <c r="D72" s="155" t="s">
        <v>92</v>
      </c>
      <c r="E72" s="155" t="s">
        <v>93</v>
      </c>
    </row>
    <row r="73" spans="1:6" hidden="1">
      <c r="A73" s="14">
        <v>1</v>
      </c>
      <c r="B73" s="142" t="s">
        <v>84</v>
      </c>
      <c r="C73" s="177">
        <f>'Year 4'!I48</f>
        <v>0.47</v>
      </c>
      <c r="D73" s="180">
        <f>'Year 4'!I47</f>
        <v>0</v>
      </c>
      <c r="E73" s="181">
        <f>'Year 4'!I49</f>
        <v>0</v>
      </c>
    </row>
    <row r="74" spans="1:6" hidden="1">
      <c r="A74" s="14">
        <v>2</v>
      </c>
      <c r="B74" s="153"/>
      <c r="C74" s="156"/>
      <c r="D74" s="156"/>
      <c r="E74" s="156"/>
    </row>
    <row r="75" spans="1:6" hidden="1">
      <c r="A75" s="14">
        <v>3</v>
      </c>
      <c r="B75" s="154"/>
      <c r="C75" s="156"/>
      <c r="D75" s="156"/>
      <c r="E75" s="156"/>
    </row>
    <row r="76" spans="1:6" hidden="1">
      <c r="A76" s="14">
        <v>4</v>
      </c>
      <c r="B76" s="154"/>
      <c r="C76" s="156"/>
      <c r="D76" s="156"/>
      <c r="E76" s="156"/>
    </row>
    <row r="77" spans="1:6" hidden="1">
      <c r="A77" s="309" t="s">
        <v>86</v>
      </c>
      <c r="B77" s="309"/>
      <c r="C77" s="144" t="s">
        <v>89</v>
      </c>
      <c r="D77" s="145"/>
      <c r="E77" s="145"/>
      <c r="F77" s="146"/>
    </row>
    <row r="78" spans="1:6" hidden="1">
      <c r="C78" s="147" t="s">
        <v>90</v>
      </c>
      <c r="D78" s="148"/>
      <c r="E78" s="148"/>
      <c r="F78" s="149"/>
    </row>
    <row r="79" spans="1:6" hidden="1">
      <c r="A79" s="302" t="s">
        <v>94</v>
      </c>
      <c r="B79" s="303"/>
      <c r="C79" s="150"/>
      <c r="D79" s="151"/>
      <c r="E79" s="151"/>
      <c r="F79" s="152"/>
    </row>
    <row r="80" spans="1:6" hidden="1">
      <c r="B80" s="159">
        <v>38967</v>
      </c>
      <c r="C80" s="148"/>
      <c r="D80" s="151"/>
      <c r="E80" s="148"/>
      <c r="F80" s="148"/>
    </row>
    <row r="81" spans="1:6" ht="14.25" hidden="1" customHeight="1">
      <c r="B81" s="304" t="s">
        <v>87</v>
      </c>
      <c r="C81" s="305"/>
      <c r="D81" s="182">
        <f>E73</f>
        <v>0</v>
      </c>
    </row>
    <row r="82" spans="1:6" ht="23.25" hidden="1" customHeight="1">
      <c r="A82" s="143" t="s">
        <v>88</v>
      </c>
      <c r="B82" s="157"/>
      <c r="C82" s="155" t="s">
        <v>93</v>
      </c>
      <c r="D82" s="183">
        <f>D81+D69</f>
        <v>0</v>
      </c>
    </row>
    <row r="83" spans="1:6" hidden="1"/>
    <row r="84" spans="1:6" ht="5.25" hidden="1" customHeight="1">
      <c r="A84" s="160"/>
      <c r="B84" s="160"/>
      <c r="C84" s="160"/>
      <c r="D84" s="160"/>
      <c r="E84" s="160"/>
      <c r="F84" s="160"/>
    </row>
    <row r="85" spans="1:6" hidden="1">
      <c r="A85" s="306" t="s">
        <v>98</v>
      </c>
      <c r="B85" s="306"/>
    </row>
    <row r="86" spans="1:6" hidden="1"/>
    <row r="87" spans="1:6" ht="16.5" hidden="1" customHeight="1">
      <c r="A87" s="140" t="s">
        <v>82</v>
      </c>
      <c r="B87" s="307" t="s">
        <v>79</v>
      </c>
      <c r="C87" s="308"/>
      <c r="D87" s="179">
        <f>'Year 5'!I47</f>
        <v>0</v>
      </c>
    </row>
    <row r="88" spans="1:6" ht="16.5" hidden="1" customHeight="1">
      <c r="B88" s="307" t="s">
        <v>80</v>
      </c>
      <c r="C88" s="307"/>
      <c r="D88" s="176"/>
    </row>
    <row r="89" spans="1:6" ht="16.5" hidden="1" customHeight="1">
      <c r="B89" s="307" t="s">
        <v>81</v>
      </c>
      <c r="C89" s="307"/>
      <c r="D89" s="179">
        <f>D87</f>
        <v>0</v>
      </c>
    </row>
    <row r="90" spans="1:6" hidden="1"/>
    <row r="91" spans="1:6" ht="16.5" hidden="1" customHeight="1">
      <c r="A91" s="140" t="s">
        <v>83</v>
      </c>
    </row>
    <row r="92" spans="1:6" ht="22.5" hidden="1" customHeight="1">
      <c r="A92" s="140"/>
      <c r="B92" s="141" t="s">
        <v>85</v>
      </c>
      <c r="C92" s="155" t="s">
        <v>91</v>
      </c>
      <c r="D92" s="155" t="s">
        <v>92</v>
      </c>
      <c r="E92" s="155" t="s">
        <v>93</v>
      </c>
    </row>
    <row r="93" spans="1:6" hidden="1">
      <c r="A93" s="14">
        <v>1</v>
      </c>
      <c r="B93" s="142" t="s">
        <v>84</v>
      </c>
      <c r="C93" s="177">
        <f>'Year 5'!I48</f>
        <v>0.47</v>
      </c>
      <c r="D93" s="180">
        <f>'Year 5'!I47</f>
        <v>0</v>
      </c>
      <c r="E93" s="181">
        <f>'Year 5'!I49</f>
        <v>0</v>
      </c>
    </row>
    <row r="94" spans="1:6" hidden="1">
      <c r="A94" s="14">
        <v>2</v>
      </c>
      <c r="B94" s="153"/>
      <c r="C94" s="156"/>
      <c r="D94" s="156"/>
      <c r="E94" s="156"/>
    </row>
    <row r="95" spans="1:6" hidden="1">
      <c r="A95" s="14">
        <v>3</v>
      </c>
      <c r="B95" s="154"/>
      <c r="C95" s="156"/>
      <c r="D95" s="156"/>
      <c r="E95" s="156"/>
    </row>
    <row r="96" spans="1:6" hidden="1">
      <c r="A96" s="14">
        <v>4</v>
      </c>
      <c r="B96" s="154"/>
      <c r="C96" s="156"/>
      <c r="D96" s="156"/>
      <c r="E96" s="156"/>
    </row>
    <row r="97" spans="1:6" hidden="1">
      <c r="A97" s="309" t="s">
        <v>86</v>
      </c>
      <c r="B97" s="309"/>
      <c r="C97" s="144" t="s">
        <v>89</v>
      </c>
      <c r="D97" s="145"/>
      <c r="E97" s="145"/>
      <c r="F97" s="146"/>
    </row>
    <row r="98" spans="1:6" hidden="1">
      <c r="C98" s="147" t="s">
        <v>90</v>
      </c>
      <c r="D98" s="148"/>
      <c r="E98" s="148"/>
      <c r="F98" s="149"/>
    </row>
    <row r="99" spans="1:6" hidden="1">
      <c r="A99" s="302" t="s">
        <v>94</v>
      </c>
      <c r="B99" s="303"/>
      <c r="C99" s="150"/>
      <c r="D99" s="151"/>
      <c r="E99" s="151"/>
      <c r="F99" s="152"/>
    </row>
    <row r="100" spans="1:6" hidden="1">
      <c r="B100" s="159">
        <v>38967</v>
      </c>
      <c r="C100" s="148"/>
      <c r="D100" s="151"/>
      <c r="E100" s="148"/>
      <c r="F100" s="148"/>
    </row>
    <row r="101" spans="1:6" ht="14.25" hidden="1" customHeight="1">
      <c r="B101" s="304" t="s">
        <v>87</v>
      </c>
      <c r="C101" s="305"/>
      <c r="D101" s="182">
        <f>E93</f>
        <v>0</v>
      </c>
    </row>
    <row r="102" spans="1:6" ht="23.25" hidden="1" customHeight="1">
      <c r="A102" s="143" t="s">
        <v>88</v>
      </c>
      <c r="B102" s="157"/>
      <c r="C102" s="155" t="s">
        <v>93</v>
      </c>
      <c r="D102" s="183">
        <f>D89+D101</f>
        <v>0</v>
      </c>
    </row>
    <row r="103" spans="1:6" hidden="1"/>
    <row r="104" spans="1:6" ht="5.25" hidden="1" customHeight="1">
      <c r="A104" s="160"/>
      <c r="B104" s="160"/>
      <c r="C104" s="160"/>
      <c r="D104" s="160"/>
      <c r="E104" s="160"/>
      <c r="F104" s="160"/>
    </row>
    <row r="105" spans="1:6">
      <c r="A105" s="160"/>
      <c r="B105" s="160"/>
      <c r="C105" s="160"/>
      <c r="D105" s="160"/>
      <c r="E105" s="160"/>
      <c r="F105" s="160"/>
    </row>
    <row r="106" spans="1:6">
      <c r="A106" s="306" t="s">
        <v>106</v>
      </c>
      <c r="B106" s="306"/>
    </row>
    <row r="108" spans="1:6">
      <c r="A108" s="140" t="s">
        <v>82</v>
      </c>
      <c r="B108" s="307" t="s">
        <v>79</v>
      </c>
      <c r="C108" s="308"/>
      <c r="D108" s="179">
        <f>' Year 3'!I40</f>
        <v>0</v>
      </c>
    </row>
    <row r="109" spans="1:6">
      <c r="B109" s="307" t="s">
        <v>80</v>
      </c>
      <c r="C109" s="307"/>
      <c r="D109" s="192">
        <f>' Year 3'!I41</f>
        <v>0</v>
      </c>
    </row>
    <row r="110" spans="1:6">
      <c r="B110" s="307" t="s">
        <v>81</v>
      </c>
      <c r="C110" s="307"/>
      <c r="D110" s="179">
        <f>SUM(D108:D109)</f>
        <v>0</v>
      </c>
    </row>
    <row r="112" spans="1:6">
      <c r="A112" s="140" t="s">
        <v>83</v>
      </c>
    </row>
    <row r="113" spans="1:6" ht="22.5">
      <c r="A113" s="140"/>
      <c r="B113" s="141" t="s">
        <v>85</v>
      </c>
      <c r="C113" s="155" t="s">
        <v>91</v>
      </c>
      <c r="D113" s="155" t="s">
        <v>92</v>
      </c>
      <c r="E113" s="155" t="s">
        <v>93</v>
      </c>
    </row>
    <row r="114" spans="1:6">
      <c r="A114" s="14">
        <v>1</v>
      </c>
      <c r="B114" s="142" t="s">
        <v>84</v>
      </c>
      <c r="C114" s="177">
        <v>0.55000000000000004</v>
      </c>
      <c r="D114" s="180">
        <f>' Year 3'!I47</f>
        <v>0</v>
      </c>
      <c r="E114" s="181">
        <f>' Year 3'!I49</f>
        <v>0</v>
      </c>
    </row>
    <row r="115" spans="1:6">
      <c r="A115" s="14">
        <v>2</v>
      </c>
      <c r="B115" s="153"/>
      <c r="C115" s="156"/>
      <c r="D115" s="156"/>
      <c r="E115" s="156"/>
    </row>
    <row r="116" spans="1:6">
      <c r="A116" s="14">
        <v>3</v>
      </c>
      <c r="B116" s="154"/>
      <c r="C116" s="156"/>
      <c r="D116" s="156"/>
      <c r="E116" s="156"/>
    </row>
    <row r="117" spans="1:6">
      <c r="A117" s="14">
        <v>4</v>
      </c>
      <c r="B117" s="154"/>
      <c r="C117" s="156"/>
      <c r="D117" s="156"/>
      <c r="E117" s="156"/>
    </row>
    <row r="118" spans="1:6">
      <c r="A118" s="309" t="s">
        <v>86</v>
      </c>
      <c r="B118" s="309"/>
      <c r="C118" s="144" t="s">
        <v>89</v>
      </c>
      <c r="D118" s="145"/>
      <c r="E118" s="145"/>
      <c r="F118" s="146"/>
    </row>
    <row r="119" spans="1:6">
      <c r="C119" s="147" t="str">
        <f>C38</f>
        <v>Ernest Kinneer 214-767-3261</v>
      </c>
      <c r="D119" s="148"/>
      <c r="E119" s="148"/>
      <c r="F119" s="149"/>
    </row>
    <row r="120" spans="1:6">
      <c r="A120" s="302" t="s">
        <v>94</v>
      </c>
      <c r="B120" s="303"/>
      <c r="C120" s="150"/>
      <c r="D120" s="151"/>
      <c r="E120" s="151"/>
      <c r="F120" s="152"/>
    </row>
    <row r="121" spans="1:6">
      <c r="B121" s="159">
        <f>B40</f>
        <v>41996</v>
      </c>
      <c r="C121" s="148"/>
      <c r="D121" s="151"/>
      <c r="E121" s="148"/>
      <c r="F121" s="148"/>
    </row>
    <row r="122" spans="1:6">
      <c r="B122" s="304" t="s">
        <v>87</v>
      </c>
      <c r="C122" s="305"/>
      <c r="D122" s="182">
        <f>E114</f>
        <v>0</v>
      </c>
    </row>
    <row r="123" spans="1:6" ht="22.5">
      <c r="A123" s="143" t="s">
        <v>88</v>
      </c>
      <c r="B123" s="157"/>
      <c r="C123" s="155" t="s">
        <v>93</v>
      </c>
      <c r="D123" s="183">
        <f>D110+D122</f>
        <v>0</v>
      </c>
    </row>
    <row r="125" spans="1:6">
      <c r="A125" s="160"/>
      <c r="B125" s="160"/>
      <c r="C125" s="160"/>
      <c r="D125" s="160"/>
      <c r="E125" s="160"/>
      <c r="F125" s="160"/>
    </row>
    <row r="126" spans="1:6">
      <c r="A126" s="306" t="s">
        <v>107</v>
      </c>
      <c r="B126" s="306"/>
    </row>
    <row r="128" spans="1:6">
      <c r="A128" s="140" t="s">
        <v>82</v>
      </c>
      <c r="B128" s="307" t="s">
        <v>79</v>
      </c>
      <c r="C128" s="308"/>
      <c r="D128" s="179">
        <f>' Year 4'!I40</f>
        <v>0</v>
      </c>
    </row>
    <row r="129" spans="1:6">
      <c r="B129" s="307" t="s">
        <v>80</v>
      </c>
      <c r="C129" s="307"/>
      <c r="D129" s="192">
        <f>' Year 4'!I41</f>
        <v>0</v>
      </c>
    </row>
    <row r="130" spans="1:6">
      <c r="B130" s="307" t="s">
        <v>81</v>
      </c>
      <c r="C130" s="307"/>
      <c r="D130" s="179">
        <f>SUM(D128:D129)</f>
        <v>0</v>
      </c>
    </row>
    <row r="132" spans="1:6">
      <c r="A132" s="140" t="s">
        <v>83</v>
      </c>
    </row>
    <row r="133" spans="1:6" ht="22.5">
      <c r="A133" s="140"/>
      <c r="B133" s="141" t="s">
        <v>85</v>
      </c>
      <c r="C133" s="155" t="s">
        <v>91</v>
      </c>
      <c r="D133" s="155" t="s">
        <v>92</v>
      </c>
      <c r="E133" s="155" t="s">
        <v>93</v>
      </c>
    </row>
    <row r="134" spans="1:6">
      <c r="A134" s="14">
        <v>1</v>
      </c>
      <c r="B134" s="142" t="s">
        <v>84</v>
      </c>
      <c r="C134" s="177">
        <v>0.55000000000000004</v>
      </c>
      <c r="D134" s="180">
        <f>' Year 4'!I47</f>
        <v>0</v>
      </c>
      <c r="E134" s="181">
        <f>' Year 4'!I49</f>
        <v>0</v>
      </c>
    </row>
    <row r="135" spans="1:6">
      <c r="A135" s="14">
        <v>2</v>
      </c>
      <c r="B135" s="153"/>
      <c r="C135" s="156"/>
      <c r="D135" s="156"/>
      <c r="E135" s="156"/>
    </row>
    <row r="136" spans="1:6">
      <c r="A136" s="14">
        <v>3</v>
      </c>
      <c r="B136" s="154"/>
      <c r="C136" s="156"/>
      <c r="D136" s="156"/>
      <c r="E136" s="156"/>
    </row>
    <row r="137" spans="1:6">
      <c r="A137" s="14">
        <v>4</v>
      </c>
      <c r="B137" s="154"/>
      <c r="C137" s="156"/>
      <c r="D137" s="156"/>
      <c r="E137" s="156"/>
    </row>
    <row r="138" spans="1:6">
      <c r="A138" s="309" t="s">
        <v>86</v>
      </c>
      <c r="B138" s="309"/>
      <c r="C138" s="144" t="s">
        <v>89</v>
      </c>
      <c r="D138" s="145"/>
      <c r="E138" s="145"/>
      <c r="F138" s="146"/>
    </row>
    <row r="139" spans="1:6">
      <c r="C139" s="147" t="str">
        <f>C119</f>
        <v>Ernest Kinneer 214-767-3261</v>
      </c>
      <c r="D139" s="148"/>
      <c r="E139" s="148"/>
      <c r="F139" s="149"/>
    </row>
    <row r="140" spans="1:6">
      <c r="A140" s="302" t="s">
        <v>94</v>
      </c>
      <c r="B140" s="303"/>
      <c r="C140" s="150"/>
      <c r="D140" s="151"/>
      <c r="E140" s="151"/>
      <c r="F140" s="152"/>
    </row>
    <row r="141" spans="1:6">
      <c r="B141" s="159">
        <f>B121</f>
        <v>41996</v>
      </c>
      <c r="C141" s="148"/>
      <c r="D141" s="151"/>
      <c r="E141" s="148"/>
      <c r="F141" s="148"/>
    </row>
    <row r="142" spans="1:6">
      <c r="B142" s="304" t="s">
        <v>87</v>
      </c>
      <c r="C142" s="305"/>
      <c r="D142" s="182">
        <f>E134</f>
        <v>0</v>
      </c>
    </row>
    <row r="143" spans="1:6" ht="22.5">
      <c r="A143" s="143" t="s">
        <v>88</v>
      </c>
      <c r="B143" s="157"/>
      <c r="C143" s="155" t="s">
        <v>93</v>
      </c>
      <c r="D143" s="183">
        <f>D130+D142</f>
        <v>0</v>
      </c>
    </row>
    <row r="146" spans="1:6">
      <c r="A146" s="160"/>
      <c r="B146" s="160"/>
      <c r="C146" s="160"/>
      <c r="D146" s="160"/>
      <c r="E146" s="160"/>
      <c r="F146" s="160"/>
    </row>
    <row r="147" spans="1:6">
      <c r="A147" s="306" t="s">
        <v>108</v>
      </c>
      <c r="B147" s="306"/>
    </row>
    <row r="149" spans="1:6">
      <c r="A149" s="140" t="s">
        <v>82</v>
      </c>
      <c r="B149" s="307" t="s">
        <v>79</v>
      </c>
      <c r="C149" s="308"/>
      <c r="D149" s="179">
        <f>' Year 5'!I40</f>
        <v>0</v>
      </c>
    </row>
    <row r="150" spans="1:6">
      <c r="B150" s="307" t="s">
        <v>80</v>
      </c>
      <c r="C150" s="307"/>
      <c r="D150" s="192">
        <f>' Year 5'!I41</f>
        <v>0</v>
      </c>
    </row>
    <row r="151" spans="1:6">
      <c r="B151" s="307" t="s">
        <v>81</v>
      </c>
      <c r="C151" s="307"/>
      <c r="D151" s="179">
        <f>SUM(D149:D150)</f>
        <v>0</v>
      </c>
    </row>
    <row r="153" spans="1:6">
      <c r="A153" s="140" t="s">
        <v>83</v>
      </c>
    </row>
    <row r="154" spans="1:6" ht="22.5">
      <c r="A154" s="140"/>
      <c r="B154" s="141" t="s">
        <v>85</v>
      </c>
      <c r="C154" s="155" t="s">
        <v>91</v>
      </c>
      <c r="D154" s="155" t="s">
        <v>92</v>
      </c>
      <c r="E154" s="155" t="s">
        <v>93</v>
      </c>
    </row>
    <row r="155" spans="1:6">
      <c r="A155" s="14">
        <v>1</v>
      </c>
      <c r="B155" s="142" t="s">
        <v>84</v>
      </c>
      <c r="C155" s="177">
        <v>0.55000000000000004</v>
      </c>
      <c r="D155" s="180">
        <f>' Year 5'!I47</f>
        <v>0</v>
      </c>
      <c r="E155" s="181">
        <f>' Year 5'!I49</f>
        <v>0</v>
      </c>
    </row>
    <row r="156" spans="1:6">
      <c r="A156" s="14">
        <v>2</v>
      </c>
      <c r="B156" s="153"/>
      <c r="C156" s="156"/>
      <c r="D156" s="156"/>
      <c r="E156" s="156"/>
    </row>
    <row r="157" spans="1:6">
      <c r="A157" s="14">
        <v>3</v>
      </c>
      <c r="B157" s="154"/>
      <c r="C157" s="156"/>
      <c r="D157" s="156"/>
      <c r="E157" s="156"/>
    </row>
    <row r="158" spans="1:6">
      <c r="A158" s="14">
        <v>4</v>
      </c>
      <c r="B158" s="154"/>
      <c r="C158" s="156"/>
      <c r="D158" s="156"/>
      <c r="E158" s="156"/>
    </row>
    <row r="159" spans="1:6">
      <c r="A159" s="309" t="s">
        <v>86</v>
      </c>
      <c r="B159" s="309"/>
      <c r="C159" s="144" t="s">
        <v>89</v>
      </c>
      <c r="D159" s="145"/>
      <c r="E159" s="145"/>
      <c r="F159" s="146"/>
    </row>
    <row r="160" spans="1:6">
      <c r="C160" s="147" t="str">
        <f>C139</f>
        <v>Ernest Kinneer 214-767-3261</v>
      </c>
      <c r="D160" s="148"/>
      <c r="E160" s="148"/>
      <c r="F160" s="149"/>
    </row>
    <row r="161" spans="1:6">
      <c r="A161" s="302" t="s">
        <v>94</v>
      </c>
      <c r="B161" s="303"/>
      <c r="C161" s="150"/>
      <c r="D161" s="151"/>
      <c r="E161" s="151"/>
      <c r="F161" s="152"/>
    </row>
    <row r="162" spans="1:6">
      <c r="B162" s="159">
        <f>B141</f>
        <v>41996</v>
      </c>
      <c r="C162" s="148"/>
      <c r="D162" s="151"/>
      <c r="E162" s="148"/>
      <c r="F162" s="148"/>
    </row>
    <row r="163" spans="1:6">
      <c r="B163" s="304" t="s">
        <v>87</v>
      </c>
      <c r="C163" s="305"/>
      <c r="D163" s="182">
        <f>E155</f>
        <v>0</v>
      </c>
    </row>
    <row r="164" spans="1:6" ht="22.5">
      <c r="A164" s="143" t="s">
        <v>88</v>
      </c>
      <c r="B164" s="157"/>
      <c r="C164" s="155" t="s">
        <v>93</v>
      </c>
      <c r="D164" s="183">
        <f>D151+D163</f>
        <v>0</v>
      </c>
    </row>
  </sheetData>
  <mergeCells count="58">
    <mergeCell ref="A159:B159"/>
    <mergeCell ref="A161:B161"/>
    <mergeCell ref="B163:C163"/>
    <mergeCell ref="A147:B147"/>
    <mergeCell ref="B149:C149"/>
    <mergeCell ref="B150:C150"/>
    <mergeCell ref="B151:C151"/>
    <mergeCell ref="A99:B99"/>
    <mergeCell ref="B101:C101"/>
    <mergeCell ref="A1:F2"/>
    <mergeCell ref="A3:F3"/>
    <mergeCell ref="B87:C87"/>
    <mergeCell ref="B88:C88"/>
    <mergeCell ref="B89:C89"/>
    <mergeCell ref="A97:B97"/>
    <mergeCell ref="A77:B77"/>
    <mergeCell ref="A79:B79"/>
    <mergeCell ref="B81:C81"/>
    <mergeCell ref="A85:B85"/>
    <mergeCell ref="A65:B65"/>
    <mergeCell ref="B67:C67"/>
    <mergeCell ref="B68:C68"/>
    <mergeCell ref="B69:C69"/>
    <mergeCell ref="B47:C47"/>
    <mergeCell ref="A57:B57"/>
    <mergeCell ref="A59:B59"/>
    <mergeCell ref="B61:C61"/>
    <mergeCell ref="B48:C48"/>
    <mergeCell ref="B49:C49"/>
    <mergeCell ref="A39:B39"/>
    <mergeCell ref="B41:C41"/>
    <mergeCell ref="A45:B45"/>
    <mergeCell ref="B27:C27"/>
    <mergeCell ref="B28:C28"/>
    <mergeCell ref="B29:C29"/>
    <mergeCell ref="A37:B37"/>
    <mergeCell ref="A5:B5"/>
    <mergeCell ref="A25:B25"/>
    <mergeCell ref="B7:C7"/>
    <mergeCell ref="B8:C8"/>
    <mergeCell ref="B9:C9"/>
    <mergeCell ref="A17:B17"/>
    <mergeCell ref="B21:C21"/>
    <mergeCell ref="A19:B19"/>
    <mergeCell ref="A106:B106"/>
    <mergeCell ref="B108:C108"/>
    <mergeCell ref="B109:C109"/>
    <mergeCell ref="B110:C110"/>
    <mergeCell ref="A118:B118"/>
    <mergeCell ref="A120:B120"/>
    <mergeCell ref="B122:C122"/>
    <mergeCell ref="A126:B126"/>
    <mergeCell ref="A140:B140"/>
    <mergeCell ref="B142:C142"/>
    <mergeCell ref="B128:C128"/>
    <mergeCell ref="B129:C129"/>
    <mergeCell ref="B130:C130"/>
    <mergeCell ref="A138:B138"/>
  </mergeCells>
  <phoneticPr fontId="22" type="noConversion"/>
  <pageMargins left="0.54" right="0.47" top="0.27" bottom="0.25" header="0.27" footer="0.25"/>
  <pageSetup orientation="portrait" r:id="rId1"/>
  <headerFooter alignWithMargins="0"/>
  <rowBreaks count="2" manualBreakCount="2">
    <brk id="43" max="5" man="1"/>
    <brk id="8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0"/>
  <sheetViews>
    <sheetView showGridLines="0" showZeros="0" tabSelected="1" zoomScaleNormal="100" workbookViewId="0">
      <selection activeCell="A6" sqref="A6"/>
    </sheetView>
  </sheetViews>
  <sheetFormatPr defaultColWidth="11.42578125" defaultRowHeight="12"/>
  <cols>
    <col min="1" max="1" width="25.85546875" customWidth="1"/>
    <col min="2" max="2" width="10.28515625" customWidth="1"/>
    <col min="3" max="4" width="7" customWidth="1"/>
    <col min="5" max="5" width="7.28515625" customWidth="1"/>
    <col min="6" max="6" width="10.5703125" customWidth="1"/>
    <col min="7" max="7" width="12.42578125" customWidth="1"/>
    <col min="8" max="8" width="12.28515625" customWidth="1"/>
    <col min="9" max="9" width="15.42578125" customWidth="1"/>
    <col min="10" max="10" width="13.140625" customWidth="1"/>
    <col min="17" max="20" width="11.42578125" style="138"/>
  </cols>
  <sheetData>
    <row r="1" spans="1:21" ht="12.75">
      <c r="A1" s="71" t="s">
        <v>30</v>
      </c>
      <c r="B1" s="25"/>
      <c r="C1" s="25"/>
      <c r="D1" s="25"/>
      <c r="E1" s="25"/>
      <c r="F1" s="25"/>
      <c r="G1" s="253"/>
      <c r="H1" s="253"/>
      <c r="I1" s="253"/>
      <c r="U1" s="138"/>
    </row>
    <row r="2" spans="1:21" ht="19.5" customHeight="1">
      <c r="A2" s="4"/>
      <c r="B2" s="23" t="s">
        <v>0</v>
      </c>
      <c r="C2" s="4"/>
      <c r="D2" s="4"/>
      <c r="E2" s="4"/>
      <c r="F2" s="4"/>
      <c r="G2" s="101" t="s">
        <v>1</v>
      </c>
      <c r="H2" s="185" t="s">
        <v>115</v>
      </c>
      <c r="I2" s="101" t="s">
        <v>2</v>
      </c>
      <c r="R2" s="199"/>
      <c r="S2" s="202"/>
      <c r="T2" s="203"/>
    </row>
    <row r="3" spans="1:21" ht="18" customHeight="1">
      <c r="A3" s="5"/>
      <c r="B3" s="24" t="s">
        <v>3</v>
      </c>
      <c r="C3" s="6"/>
      <c r="D3" s="6"/>
      <c r="E3" s="5"/>
      <c r="F3" s="5"/>
      <c r="G3" s="136"/>
      <c r="H3" s="184"/>
      <c r="I3" s="137"/>
      <c r="J3" s="34"/>
      <c r="R3" s="204"/>
      <c r="S3" s="202"/>
    </row>
    <row r="4" spans="1:21" ht="12" customHeight="1">
      <c r="A4" s="7" t="s">
        <v>17</v>
      </c>
      <c r="B4" s="8"/>
      <c r="C4" s="261" t="s">
        <v>66</v>
      </c>
      <c r="D4" s="262"/>
      <c r="E4" s="263"/>
      <c r="F4" s="9"/>
      <c r="G4" s="30" t="s">
        <v>18</v>
      </c>
      <c r="H4" s="31"/>
      <c r="I4" s="32"/>
      <c r="R4" s="199"/>
      <c r="S4" s="202"/>
      <c r="T4" s="199"/>
    </row>
    <row r="5" spans="1:21" ht="32.1" customHeight="1">
      <c r="A5" s="10" t="s">
        <v>4</v>
      </c>
      <c r="B5" s="39" t="s">
        <v>26</v>
      </c>
      <c r="C5" s="112" t="s">
        <v>63</v>
      </c>
      <c r="D5" s="112" t="s">
        <v>64</v>
      </c>
      <c r="E5" s="112" t="s">
        <v>65</v>
      </c>
      <c r="F5" s="11" t="s">
        <v>67</v>
      </c>
      <c r="G5" s="11" t="s">
        <v>15</v>
      </c>
      <c r="H5" s="11" t="s">
        <v>16</v>
      </c>
      <c r="I5" s="12" t="s">
        <v>25</v>
      </c>
      <c r="J5" s="114" t="s">
        <v>69</v>
      </c>
      <c r="K5" s="113" t="s">
        <v>68</v>
      </c>
      <c r="L5" s="113" t="s">
        <v>120</v>
      </c>
      <c r="S5" s="199"/>
      <c r="T5" s="199"/>
      <c r="U5" s="199"/>
    </row>
    <row r="6" spans="1:21" ht="24" customHeight="1">
      <c r="A6" s="59"/>
      <c r="B6" s="28" t="s">
        <v>23</v>
      </c>
      <c r="C6" s="120"/>
      <c r="D6" s="120"/>
      <c r="E6" s="120">
        <v>0</v>
      </c>
      <c r="F6" s="57"/>
      <c r="G6" s="57">
        <f>F6*K6/12*L6</f>
        <v>0</v>
      </c>
      <c r="H6" s="57">
        <f t="shared" ref="H6:H13" si="0">G6*J6</f>
        <v>0</v>
      </c>
      <c r="I6" s="58">
        <f t="shared" ref="I6:I13" si="1">G6+H6</f>
        <v>0</v>
      </c>
      <c r="J6" s="201">
        <v>0.28399999999999997</v>
      </c>
      <c r="K6" s="116"/>
      <c r="L6" s="115">
        <v>12</v>
      </c>
    </row>
    <row r="7" spans="1:21" ht="24" customHeight="1">
      <c r="A7" s="60"/>
      <c r="B7" s="61"/>
      <c r="C7" s="120">
        <f t="shared" ref="C7:C13" si="2">12*K7</f>
        <v>0</v>
      </c>
      <c r="D7" s="120"/>
      <c r="E7" s="120"/>
      <c r="F7" s="57">
        <v>0</v>
      </c>
      <c r="G7" s="57">
        <f t="shared" ref="G7:G13" si="3">F7*K7/12*L7</f>
        <v>0</v>
      </c>
      <c r="H7" s="57">
        <f t="shared" si="0"/>
        <v>0</v>
      </c>
      <c r="I7" s="58">
        <f t="shared" si="1"/>
        <v>0</v>
      </c>
      <c r="J7" s="201">
        <v>0.28399999999999997</v>
      </c>
      <c r="K7" s="116">
        <v>0</v>
      </c>
      <c r="L7" s="115">
        <v>12</v>
      </c>
    </row>
    <row r="8" spans="1:21" ht="24" customHeight="1">
      <c r="A8" s="59"/>
      <c r="B8" s="61"/>
      <c r="C8" s="120">
        <f t="shared" si="2"/>
        <v>0</v>
      </c>
      <c r="D8" s="120"/>
      <c r="E8" s="120"/>
      <c r="F8" s="57">
        <v>0</v>
      </c>
      <c r="G8" s="57">
        <f t="shared" si="3"/>
        <v>0</v>
      </c>
      <c r="H8" s="57">
        <f t="shared" si="0"/>
        <v>0</v>
      </c>
      <c r="I8" s="58">
        <f t="shared" si="1"/>
        <v>0</v>
      </c>
      <c r="J8" s="201">
        <v>0.28399999999999997</v>
      </c>
      <c r="K8" s="116">
        <v>0</v>
      </c>
      <c r="L8" s="115">
        <v>12</v>
      </c>
    </row>
    <row r="9" spans="1:21" ht="24" customHeight="1">
      <c r="A9" s="59"/>
      <c r="B9" s="61"/>
      <c r="C9" s="120">
        <f t="shared" si="2"/>
        <v>0</v>
      </c>
      <c r="D9" s="120"/>
      <c r="E9" s="120"/>
      <c r="F9" s="57">
        <v>0</v>
      </c>
      <c r="G9" s="57">
        <f t="shared" si="3"/>
        <v>0</v>
      </c>
      <c r="H9" s="57">
        <f t="shared" si="0"/>
        <v>0</v>
      </c>
      <c r="I9" s="58">
        <f t="shared" si="1"/>
        <v>0</v>
      </c>
      <c r="J9" s="201">
        <v>0.28399999999999997</v>
      </c>
      <c r="K9" s="116">
        <v>0</v>
      </c>
      <c r="L9" s="115">
        <v>12</v>
      </c>
    </row>
    <row r="10" spans="1:21" ht="24" customHeight="1">
      <c r="A10" s="59">
        <v>0</v>
      </c>
      <c r="B10" s="61">
        <v>0</v>
      </c>
      <c r="C10" s="120">
        <f t="shared" si="2"/>
        <v>0</v>
      </c>
      <c r="D10" s="120"/>
      <c r="E10" s="120">
        <v>0</v>
      </c>
      <c r="F10" s="57">
        <v>0</v>
      </c>
      <c r="G10" s="57">
        <f t="shared" si="3"/>
        <v>0</v>
      </c>
      <c r="H10" s="57">
        <f t="shared" si="0"/>
        <v>0</v>
      </c>
      <c r="I10" s="58">
        <f t="shared" si="1"/>
        <v>0</v>
      </c>
      <c r="J10" s="201">
        <v>0.28399999999999997</v>
      </c>
      <c r="K10" s="116">
        <v>0</v>
      </c>
      <c r="L10" s="115">
        <v>12</v>
      </c>
    </row>
    <row r="11" spans="1:21" ht="24" customHeight="1">
      <c r="A11" s="59"/>
      <c r="B11" s="61"/>
      <c r="C11" s="120">
        <f t="shared" si="2"/>
        <v>0</v>
      </c>
      <c r="D11" s="120"/>
      <c r="E11" s="120"/>
      <c r="F11" s="57">
        <v>0</v>
      </c>
      <c r="G11" s="57">
        <f t="shared" si="3"/>
        <v>0</v>
      </c>
      <c r="H11" s="57">
        <f t="shared" si="0"/>
        <v>0</v>
      </c>
      <c r="I11" s="58">
        <f t="shared" si="1"/>
        <v>0</v>
      </c>
      <c r="J11" s="201">
        <v>0.28399999999999997</v>
      </c>
      <c r="K11" s="116">
        <v>0</v>
      </c>
      <c r="L11" s="115">
        <v>12</v>
      </c>
    </row>
    <row r="12" spans="1:21" ht="24" customHeight="1">
      <c r="A12" s="59"/>
      <c r="B12" s="200" t="s">
        <v>103</v>
      </c>
      <c r="C12" s="120">
        <f t="shared" si="2"/>
        <v>0</v>
      </c>
      <c r="D12" s="120"/>
      <c r="E12" s="120"/>
      <c r="F12" s="57">
        <v>30000</v>
      </c>
      <c r="G12" s="57">
        <f t="shared" si="3"/>
        <v>0</v>
      </c>
      <c r="H12" s="57">
        <f t="shared" si="0"/>
        <v>0</v>
      </c>
      <c r="I12" s="58">
        <f t="shared" si="1"/>
        <v>0</v>
      </c>
      <c r="J12" s="201">
        <v>8.5000000000000006E-2</v>
      </c>
      <c r="K12" s="116">
        <v>0</v>
      </c>
      <c r="L12" s="115">
        <v>12</v>
      </c>
    </row>
    <row r="13" spans="1:21" ht="24" customHeight="1" thickBot="1">
      <c r="A13" s="59"/>
      <c r="B13" s="200" t="s">
        <v>103</v>
      </c>
      <c r="C13" s="120">
        <f t="shared" si="2"/>
        <v>0</v>
      </c>
      <c r="D13" s="120"/>
      <c r="E13" s="120"/>
      <c r="F13" s="57">
        <v>30000</v>
      </c>
      <c r="G13" s="57">
        <f t="shared" si="3"/>
        <v>0</v>
      </c>
      <c r="H13" s="57">
        <f t="shared" si="0"/>
        <v>0</v>
      </c>
      <c r="I13" s="58">
        <f t="shared" si="1"/>
        <v>0</v>
      </c>
      <c r="J13" s="201">
        <v>8.5000000000000006E-2</v>
      </c>
      <c r="K13" s="116">
        <v>0</v>
      </c>
      <c r="L13" s="115">
        <v>12</v>
      </c>
    </row>
    <row r="14" spans="1:21" ht="24" customHeight="1" thickTop="1" thickBot="1">
      <c r="A14" s="5"/>
      <c r="B14" s="26" t="s">
        <v>14</v>
      </c>
      <c r="C14" s="27"/>
      <c r="D14" s="27"/>
      <c r="E14" s="5"/>
      <c r="F14" s="13"/>
      <c r="G14" s="66">
        <f>SUM(G6:G13)</f>
        <v>0</v>
      </c>
      <c r="H14" s="67">
        <f>SUM(H6:H13)</f>
        <v>0</v>
      </c>
      <c r="I14" s="68">
        <f>SUM(I6:I13)</f>
        <v>0</v>
      </c>
      <c r="J14" s="110"/>
    </row>
    <row r="15" spans="1:21" ht="15.95" customHeight="1" thickTop="1">
      <c r="A15" s="14" t="s">
        <v>5</v>
      </c>
      <c r="B15" s="62"/>
      <c r="C15" s="62"/>
      <c r="D15" s="62"/>
      <c r="E15" s="62"/>
      <c r="F15" s="62"/>
      <c r="G15" s="62"/>
      <c r="H15" s="62"/>
      <c r="I15" s="40"/>
      <c r="J15" s="2"/>
    </row>
    <row r="16" spans="1:21" ht="18" customHeight="1">
      <c r="A16" s="255"/>
      <c r="B16" s="256"/>
      <c r="C16" s="256"/>
      <c r="D16" s="256"/>
      <c r="E16" s="256"/>
      <c r="F16" s="256"/>
      <c r="G16" s="257"/>
      <c r="H16" s="211">
        <v>0</v>
      </c>
      <c r="I16" s="63">
        <f>H16</f>
        <v>0</v>
      </c>
      <c r="J16" s="110" t="s">
        <v>61</v>
      </c>
    </row>
    <row r="17" spans="1:10" ht="15.75" customHeight="1">
      <c r="A17" s="35" t="s">
        <v>19</v>
      </c>
      <c r="B17" s="265" t="s">
        <v>72</v>
      </c>
      <c r="C17" s="265"/>
      <c r="D17" s="62"/>
      <c r="E17" s="62"/>
      <c r="F17" s="62"/>
      <c r="G17" s="62"/>
      <c r="H17" s="217" t="s">
        <v>71</v>
      </c>
      <c r="I17" s="215"/>
      <c r="J17" s="2"/>
    </row>
    <row r="18" spans="1:10" ht="12.75">
      <c r="A18" s="259"/>
      <c r="B18" s="259"/>
      <c r="C18" s="259"/>
      <c r="D18" s="259"/>
      <c r="E18" s="259"/>
      <c r="F18" s="259"/>
      <c r="G18" s="259"/>
      <c r="H18" s="213"/>
      <c r="I18" s="40"/>
      <c r="J18" s="2"/>
    </row>
    <row r="19" spans="1:10" ht="12.75">
      <c r="A19" s="259"/>
      <c r="B19" s="259"/>
      <c r="C19" s="259"/>
      <c r="D19" s="259"/>
      <c r="E19" s="259"/>
      <c r="F19" s="259"/>
      <c r="G19" s="259"/>
      <c r="H19" s="213"/>
      <c r="I19" s="40"/>
      <c r="J19" s="2"/>
    </row>
    <row r="20" spans="1:10" ht="15.75" customHeight="1">
      <c r="A20" s="254"/>
      <c r="B20" s="254"/>
      <c r="C20" s="254"/>
      <c r="D20" s="254"/>
      <c r="E20" s="254"/>
      <c r="F20" s="254"/>
      <c r="G20" s="254"/>
      <c r="H20" s="214">
        <v>0</v>
      </c>
      <c r="I20" s="64">
        <f>H18+H19+H20</f>
        <v>0</v>
      </c>
      <c r="J20" s="110" t="s">
        <v>61</v>
      </c>
    </row>
    <row r="21" spans="1:10" ht="12.95" customHeight="1">
      <c r="A21" s="15" t="s">
        <v>20</v>
      </c>
      <c r="B21" s="15"/>
      <c r="C21" s="264" t="s">
        <v>71</v>
      </c>
      <c r="D21" s="264"/>
      <c r="E21" s="258" t="s">
        <v>73</v>
      </c>
      <c r="F21" s="258"/>
      <c r="G21" s="258"/>
      <c r="H21" s="122" t="s">
        <v>71</v>
      </c>
      <c r="I21" s="215"/>
      <c r="J21" s="2"/>
    </row>
    <row r="22" spans="1:10" ht="15" customHeight="1">
      <c r="A22" s="242"/>
      <c r="B22" s="243"/>
      <c r="C22" s="244"/>
      <c r="D22" s="245"/>
      <c r="E22" s="247"/>
      <c r="F22" s="247"/>
      <c r="G22" s="247"/>
      <c r="H22" s="213"/>
      <c r="I22" s="216"/>
      <c r="J22" s="2"/>
    </row>
    <row r="23" spans="1:10" ht="15.75" customHeight="1">
      <c r="A23" s="242"/>
      <c r="B23" s="243"/>
      <c r="C23" s="244">
        <v>0</v>
      </c>
      <c r="D23" s="245"/>
      <c r="E23" s="247"/>
      <c r="F23" s="247"/>
      <c r="G23" s="247"/>
      <c r="H23" s="213">
        <v>0</v>
      </c>
      <c r="I23" s="216"/>
      <c r="J23" s="2"/>
    </row>
    <row r="24" spans="1:10" ht="12.95" customHeight="1">
      <c r="A24" s="242"/>
      <c r="B24" s="243"/>
      <c r="C24" s="244">
        <v>0</v>
      </c>
      <c r="D24" s="245"/>
      <c r="E24" s="247"/>
      <c r="F24" s="247"/>
      <c r="G24" s="247"/>
      <c r="H24" s="213">
        <v>0</v>
      </c>
      <c r="I24" s="216"/>
      <c r="J24" s="2"/>
    </row>
    <row r="25" spans="1:10" ht="14.25" customHeight="1">
      <c r="A25" s="242"/>
      <c r="B25" s="243"/>
      <c r="C25" s="244">
        <v>0</v>
      </c>
      <c r="D25" s="245"/>
      <c r="E25" s="247"/>
      <c r="F25" s="247"/>
      <c r="G25" s="247"/>
      <c r="H25" s="213">
        <v>0</v>
      </c>
      <c r="I25" s="216"/>
      <c r="J25" s="2"/>
    </row>
    <row r="26" spans="1:10" ht="18" customHeight="1">
      <c r="A26" s="242"/>
      <c r="B26" s="243"/>
      <c r="C26" s="244">
        <v>0</v>
      </c>
      <c r="D26" s="245"/>
      <c r="E26" s="247"/>
      <c r="F26" s="247"/>
      <c r="G26" s="247"/>
      <c r="H26" s="213">
        <v>0</v>
      </c>
      <c r="I26" s="216"/>
      <c r="J26" s="2"/>
    </row>
    <row r="27" spans="1:10" ht="15.75" customHeight="1">
      <c r="A27" s="268"/>
      <c r="B27" s="269"/>
      <c r="C27" s="266">
        <v>0</v>
      </c>
      <c r="D27" s="267"/>
      <c r="E27" s="254"/>
      <c r="F27" s="254"/>
      <c r="G27" s="254"/>
      <c r="H27" s="214">
        <v>0</v>
      </c>
      <c r="I27" s="64">
        <f>H27+H26+H25+H24+H23+H22+C27+C26+C25+C24+C23+C22</f>
        <v>0</v>
      </c>
      <c r="J27" s="110" t="s">
        <v>61</v>
      </c>
    </row>
    <row r="28" spans="1:10" ht="12" customHeight="1">
      <c r="A28" s="14" t="s">
        <v>6</v>
      </c>
      <c r="B28" s="14"/>
      <c r="C28" s="14"/>
      <c r="D28" s="14"/>
      <c r="E28" s="14"/>
      <c r="F28" s="14"/>
      <c r="G28" s="14"/>
      <c r="H28" s="14"/>
      <c r="I28" s="40"/>
      <c r="J28" s="2"/>
    </row>
    <row r="29" spans="1:10" ht="12.95" customHeight="1">
      <c r="A29" s="19"/>
      <c r="B29" s="19"/>
      <c r="C29" s="19"/>
      <c r="D29" s="19"/>
      <c r="E29" s="254"/>
      <c r="F29" s="254"/>
      <c r="G29" s="254"/>
      <c r="H29" s="125"/>
      <c r="I29" s="64">
        <f>H29</f>
        <v>0</v>
      </c>
      <c r="J29" s="110" t="s">
        <v>61</v>
      </c>
    </row>
    <row r="30" spans="1:10" ht="12.95" customHeight="1">
      <c r="A30" s="69" t="s">
        <v>7</v>
      </c>
      <c r="B30" s="16" t="s">
        <v>8</v>
      </c>
      <c r="C30" s="5"/>
      <c r="D30" s="5"/>
      <c r="E30" s="19"/>
      <c r="F30" s="19"/>
      <c r="G30" s="19"/>
      <c r="H30" s="234"/>
      <c r="I30" s="64">
        <f>H30</f>
        <v>0</v>
      </c>
      <c r="J30" s="110"/>
    </row>
    <row r="31" spans="1:10" ht="12.95" customHeight="1">
      <c r="A31" s="70"/>
      <c r="B31" s="16" t="s">
        <v>9</v>
      </c>
      <c r="C31" s="5"/>
      <c r="D31" s="5"/>
      <c r="E31" s="19"/>
      <c r="F31" s="19"/>
      <c r="G31" s="19"/>
      <c r="H31" s="235"/>
      <c r="I31" s="64">
        <f>H31</f>
        <v>0</v>
      </c>
      <c r="J31" s="110"/>
    </row>
    <row r="32" spans="1:10" ht="12" customHeight="1">
      <c r="A32" s="14" t="s">
        <v>21</v>
      </c>
      <c r="B32" s="14"/>
      <c r="C32" s="14"/>
      <c r="D32" s="14"/>
      <c r="E32" s="14"/>
      <c r="F32" s="14"/>
      <c r="G32" s="14"/>
      <c r="H32" s="14"/>
      <c r="I32" s="40"/>
      <c r="J32" s="2"/>
    </row>
    <row r="33" spans="1:12" ht="12.75" customHeight="1">
      <c r="A33" s="19"/>
      <c r="B33" s="19"/>
      <c r="C33" s="19"/>
      <c r="D33" s="19"/>
      <c r="E33" s="19"/>
      <c r="F33" s="19"/>
      <c r="G33" s="19"/>
      <c r="H33" s="19"/>
      <c r="I33" s="64">
        <v>0</v>
      </c>
      <c r="J33" s="110" t="s">
        <v>61</v>
      </c>
    </row>
    <row r="34" spans="1:12">
      <c r="A34" s="14" t="s">
        <v>22</v>
      </c>
      <c r="B34" s="14"/>
      <c r="C34" s="260" t="s">
        <v>71</v>
      </c>
      <c r="D34" s="260"/>
      <c r="E34" s="260" t="s">
        <v>72</v>
      </c>
      <c r="F34" s="260"/>
      <c r="G34" s="260"/>
      <c r="H34" s="128" t="s">
        <v>71</v>
      </c>
      <c r="I34" s="215"/>
      <c r="J34" s="2"/>
    </row>
    <row r="35" spans="1:12" ht="15" customHeight="1">
      <c r="A35" s="242"/>
      <c r="B35" s="243"/>
      <c r="C35" s="244">
        <v>0</v>
      </c>
      <c r="D35" s="245"/>
      <c r="E35" s="246"/>
      <c r="F35" s="246"/>
      <c r="G35" s="246"/>
      <c r="H35" s="218"/>
      <c r="I35" s="216"/>
      <c r="J35" s="2"/>
    </row>
    <row r="36" spans="1:12" ht="15" customHeight="1">
      <c r="A36" s="242"/>
      <c r="B36" s="243"/>
      <c r="C36" s="244">
        <v>0</v>
      </c>
      <c r="D36" s="245"/>
      <c r="E36" s="247"/>
      <c r="F36" s="247"/>
      <c r="G36" s="247"/>
      <c r="H36" s="219">
        <v>0</v>
      </c>
      <c r="I36" s="216"/>
      <c r="J36" s="2"/>
    </row>
    <row r="37" spans="1:12" ht="15" customHeight="1">
      <c r="A37" s="242"/>
      <c r="B37" s="243"/>
      <c r="C37" s="244">
        <v>0</v>
      </c>
      <c r="D37" s="245"/>
      <c r="E37" s="247"/>
      <c r="F37" s="247"/>
      <c r="G37" s="247"/>
      <c r="H37" s="219">
        <v>0</v>
      </c>
      <c r="I37" s="216"/>
      <c r="J37" s="2"/>
    </row>
    <row r="38" spans="1:12" ht="19.5" customHeight="1">
      <c r="A38" s="248"/>
      <c r="B38" s="249"/>
      <c r="C38" s="250">
        <v>0</v>
      </c>
      <c r="D38" s="251"/>
      <c r="E38" s="248"/>
      <c r="F38" s="252"/>
      <c r="G38" s="249"/>
      <c r="H38" s="193">
        <v>0</v>
      </c>
      <c r="I38" s="64">
        <f>C35+C36+C37+C38+H35+H36+H37+H38</f>
        <v>0</v>
      </c>
      <c r="J38" s="110" t="s">
        <v>61</v>
      </c>
    </row>
    <row r="39" spans="1:12" ht="15.75" customHeight="1" thickBot="1">
      <c r="A39" s="162" t="s">
        <v>31</v>
      </c>
      <c r="B39" s="163"/>
      <c r="C39" s="163"/>
      <c r="D39" s="163"/>
      <c r="E39" s="171"/>
      <c r="F39" s="163"/>
      <c r="G39" s="163"/>
      <c r="H39" s="172" t="s">
        <v>32</v>
      </c>
      <c r="I39" s="173">
        <v>0</v>
      </c>
      <c r="J39" s="110"/>
    </row>
    <row r="40" spans="1:12" ht="27.75" customHeight="1" thickTop="1" thickBot="1">
      <c r="A40" s="17" t="s">
        <v>10</v>
      </c>
      <c r="B40" s="15"/>
      <c r="C40" s="5"/>
      <c r="D40" s="5"/>
      <c r="E40" s="72" t="s">
        <v>13</v>
      </c>
      <c r="F40" s="5"/>
      <c r="G40" s="5"/>
      <c r="H40" s="29" t="s">
        <v>24</v>
      </c>
      <c r="I40" s="65">
        <f>SUM(I14:I39)</f>
        <v>0</v>
      </c>
      <c r="J40" s="110"/>
      <c r="L40" s="121"/>
    </row>
    <row r="41" spans="1:12" ht="14.25" thickTop="1" thickBot="1">
      <c r="A41" s="164" t="s">
        <v>31</v>
      </c>
      <c r="B41" s="165"/>
      <c r="C41" s="166"/>
      <c r="D41" s="167"/>
      <c r="E41" s="168"/>
      <c r="F41" s="168"/>
      <c r="G41" s="169"/>
      <c r="H41" s="170" t="s">
        <v>12</v>
      </c>
      <c r="I41" s="174">
        <v>0</v>
      </c>
      <c r="J41" s="111"/>
    </row>
    <row r="42" spans="1:12" ht="30.75" customHeight="1" thickTop="1" thickBot="1">
      <c r="A42" s="45" t="s">
        <v>11</v>
      </c>
      <c r="B42" s="46"/>
      <c r="C42" s="46"/>
      <c r="D42" s="46"/>
      <c r="E42" s="47"/>
      <c r="F42" s="48"/>
      <c r="G42" s="49"/>
      <c r="H42" s="29" t="s">
        <v>24</v>
      </c>
      <c r="I42" s="65">
        <f>SUM(I41+I40)</f>
        <v>0</v>
      </c>
      <c r="J42" s="110"/>
    </row>
    <row r="43" spans="1:12" ht="17.25" customHeight="1" thickTop="1">
      <c r="A43" s="17"/>
      <c r="B43" s="19"/>
      <c r="C43" s="19"/>
      <c r="D43" s="19"/>
      <c r="E43" s="20"/>
      <c r="F43" s="21"/>
      <c r="G43" s="42"/>
      <c r="H43" s="44"/>
      <c r="I43" s="43"/>
      <c r="J43" s="2"/>
    </row>
    <row r="44" spans="1:12" ht="3.75" customHeight="1">
      <c r="A44" s="50"/>
      <c r="B44" s="51"/>
      <c r="C44" s="51"/>
      <c r="D44" s="51"/>
      <c r="E44" s="52"/>
      <c r="F44" s="53"/>
      <c r="G44" s="54"/>
      <c r="H44" s="55"/>
      <c r="I44" s="56"/>
      <c r="J44" s="2"/>
    </row>
    <row r="45" spans="1:12" ht="13.5" customHeight="1">
      <c r="A45" s="22"/>
      <c r="B45" s="14"/>
      <c r="C45" s="37"/>
      <c r="D45" s="37"/>
      <c r="E45" s="38"/>
      <c r="F45" s="194"/>
      <c r="G45" s="14"/>
      <c r="H45" s="14"/>
      <c r="I45" s="41"/>
    </row>
    <row r="46" spans="1:12" ht="11.25" customHeight="1">
      <c r="A46" s="1"/>
      <c r="F46" s="138"/>
    </row>
    <row r="47" spans="1:12" ht="21" customHeight="1">
      <c r="H47" s="205" t="s">
        <v>92</v>
      </c>
      <c r="I47" s="178">
        <f>I14+I16+I27+I29+I38</f>
        <v>0</v>
      </c>
      <c r="J47" s="121" t="s">
        <v>101</v>
      </c>
    </row>
    <row r="48" spans="1:12" ht="22.5" customHeight="1">
      <c r="H48" s="205" t="s">
        <v>91</v>
      </c>
      <c r="I48" s="175">
        <v>0.55000000000000004</v>
      </c>
    </row>
    <row r="49" spans="8:10" ht="21" customHeight="1" thickBot="1">
      <c r="H49" s="205" t="s">
        <v>99</v>
      </c>
      <c r="I49" s="206">
        <f>I47*I48</f>
        <v>0</v>
      </c>
      <c r="J49" s="121"/>
    </row>
    <row r="50" spans="8:10" ht="22.5" customHeight="1" thickBot="1">
      <c r="H50" s="209" t="s">
        <v>104</v>
      </c>
      <c r="I50" s="207">
        <f>I42+I49</f>
        <v>0</v>
      </c>
    </row>
  </sheetData>
  <mergeCells count="42">
    <mergeCell ref="A27:B27"/>
    <mergeCell ref="A24:B24"/>
    <mergeCell ref="C34:D34"/>
    <mergeCell ref="E34:G34"/>
    <mergeCell ref="E29:G29"/>
    <mergeCell ref="C4:E4"/>
    <mergeCell ref="A22:B22"/>
    <mergeCell ref="C21:D21"/>
    <mergeCell ref="E22:G22"/>
    <mergeCell ref="B17:C17"/>
    <mergeCell ref="E26:G26"/>
    <mergeCell ref="C26:D26"/>
    <mergeCell ref="A26:B26"/>
    <mergeCell ref="E27:G27"/>
    <mergeCell ref="C27:D27"/>
    <mergeCell ref="A23:B23"/>
    <mergeCell ref="C23:D23"/>
    <mergeCell ref="C24:D24"/>
    <mergeCell ref="G1:I1"/>
    <mergeCell ref="A20:G20"/>
    <mergeCell ref="E23:G23"/>
    <mergeCell ref="E24:G24"/>
    <mergeCell ref="E25:G25"/>
    <mergeCell ref="A25:B25"/>
    <mergeCell ref="A16:G16"/>
    <mergeCell ref="E21:G21"/>
    <mergeCell ref="A18:G18"/>
    <mergeCell ref="A19:G19"/>
    <mergeCell ref="C22:D22"/>
    <mergeCell ref="C25:D25"/>
    <mergeCell ref="A38:B38"/>
    <mergeCell ref="C38:D38"/>
    <mergeCell ref="E38:G38"/>
    <mergeCell ref="A36:B36"/>
    <mergeCell ref="C36:D36"/>
    <mergeCell ref="A35:B35"/>
    <mergeCell ref="C35:D35"/>
    <mergeCell ref="E35:G35"/>
    <mergeCell ref="E36:G36"/>
    <mergeCell ref="A37:B37"/>
    <mergeCell ref="C37:D37"/>
    <mergeCell ref="E37:G37"/>
  </mergeCells>
  <phoneticPr fontId="0" type="noConversion"/>
  <printOptions gridLinesSet="0"/>
  <pageMargins left="0.54" right="0.47" top="0.27" bottom="0.25" header="0.27" footer="0.25"/>
  <pageSetup scale="6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showGridLines="0" showZeros="0" zoomScaleNormal="100" workbookViewId="0">
      <selection activeCell="F14" sqref="F14"/>
    </sheetView>
  </sheetViews>
  <sheetFormatPr defaultColWidth="11.42578125" defaultRowHeight="12"/>
  <cols>
    <col min="1" max="1" width="25.85546875" customWidth="1"/>
    <col min="2" max="2" width="10.28515625" customWidth="1"/>
    <col min="3" max="4" width="7" customWidth="1"/>
    <col min="5" max="5" width="7.28515625" customWidth="1"/>
    <col min="6" max="6" width="10.5703125" customWidth="1"/>
    <col min="7" max="7" width="12.42578125" customWidth="1"/>
    <col min="8" max="8" width="12.28515625" customWidth="1"/>
    <col min="9" max="9" width="15.42578125" customWidth="1"/>
    <col min="10" max="10" width="13.140625" customWidth="1"/>
  </cols>
  <sheetData>
    <row r="1" spans="1:16" ht="12.75" customHeight="1">
      <c r="A1" s="71" t="s">
        <v>30</v>
      </c>
      <c r="B1" s="25"/>
      <c r="C1" s="25"/>
      <c r="D1" s="25"/>
      <c r="E1" s="25"/>
      <c r="F1" s="25"/>
      <c r="G1" s="253">
        <f>'Year 1'!G1:I1</f>
        <v>0</v>
      </c>
      <c r="H1" s="253"/>
      <c r="I1" s="253"/>
      <c r="N1" t="s">
        <v>100</v>
      </c>
    </row>
    <row r="2" spans="1:16" ht="19.5" customHeight="1">
      <c r="A2" s="4"/>
      <c r="B2" s="23" t="s">
        <v>0</v>
      </c>
      <c r="C2" s="4"/>
      <c r="D2" s="4"/>
      <c r="E2" s="4"/>
      <c r="F2" s="4"/>
      <c r="G2" s="101" t="s">
        <v>1</v>
      </c>
      <c r="H2" s="185" t="s">
        <v>116</v>
      </c>
      <c r="I2" s="101" t="s">
        <v>2</v>
      </c>
      <c r="N2" s="186">
        <f>'Year 1'!G3</f>
        <v>0</v>
      </c>
      <c r="O2" s="187">
        <v>12</v>
      </c>
      <c r="P2" s="188"/>
    </row>
    <row r="3" spans="1:16" ht="18" customHeight="1">
      <c r="A3" s="5"/>
      <c r="B3" s="24" t="s">
        <v>3</v>
      </c>
      <c r="C3" s="6"/>
      <c r="D3" s="6"/>
      <c r="E3" s="5"/>
      <c r="F3" s="5"/>
      <c r="G3" s="136">
        <f>DATE(YEAR(N2),MONTH(N2)+O2,DAY(N2))</f>
        <v>366</v>
      </c>
      <c r="H3" s="135"/>
      <c r="I3" s="189">
        <f>DATE(YEAR(N3),MONTH(N3)+O3,DAY(N3))</f>
        <v>366</v>
      </c>
      <c r="J3" s="34"/>
      <c r="N3" s="186">
        <f>'Year 1'!I3</f>
        <v>0</v>
      </c>
      <c r="O3" s="187">
        <v>12</v>
      </c>
      <c r="P3" s="187"/>
    </row>
    <row r="4" spans="1:16" ht="12" customHeight="1">
      <c r="A4" s="7" t="s">
        <v>17</v>
      </c>
      <c r="B4" s="8"/>
      <c r="C4" s="261" t="s">
        <v>66</v>
      </c>
      <c r="D4" s="262"/>
      <c r="E4" s="263"/>
      <c r="F4" s="9"/>
      <c r="G4" s="30" t="s">
        <v>18</v>
      </c>
      <c r="H4" s="31"/>
      <c r="I4" s="32"/>
    </row>
    <row r="5" spans="1:16" ht="32.1" customHeight="1">
      <c r="A5" s="10" t="s">
        <v>4</v>
      </c>
      <c r="B5" s="39" t="s">
        <v>26</v>
      </c>
      <c r="C5" s="112" t="s">
        <v>63</v>
      </c>
      <c r="D5" s="112" t="s">
        <v>64</v>
      </c>
      <c r="E5" s="112" t="s">
        <v>65</v>
      </c>
      <c r="F5" s="11" t="s">
        <v>67</v>
      </c>
      <c r="G5" s="11" t="s">
        <v>15</v>
      </c>
      <c r="H5" s="11" t="s">
        <v>16</v>
      </c>
      <c r="I5" s="12" t="s">
        <v>25</v>
      </c>
      <c r="J5" s="114" t="s">
        <v>69</v>
      </c>
      <c r="K5" s="113" t="s">
        <v>68</v>
      </c>
      <c r="L5" s="113" t="s">
        <v>120</v>
      </c>
    </row>
    <row r="6" spans="1:16" ht="24" customHeight="1">
      <c r="A6" s="59">
        <f>'Year 1'!A6</f>
        <v>0</v>
      </c>
      <c r="B6" s="28" t="str">
        <f>'Year 1'!B6</f>
        <v xml:space="preserve">Principal Investigator </v>
      </c>
      <c r="C6" s="120">
        <f>12*K6</f>
        <v>0</v>
      </c>
      <c r="D6" s="120"/>
      <c r="E6" s="120">
        <v>0</v>
      </c>
      <c r="F6" s="57">
        <f>'Year 1'!F6*1.03</f>
        <v>0</v>
      </c>
      <c r="G6" s="57">
        <f t="shared" ref="G6:G13" si="0">F6*K6/12*L6</f>
        <v>0</v>
      </c>
      <c r="H6" s="57">
        <f t="shared" ref="H6:H13" si="1">G6*J6</f>
        <v>0</v>
      </c>
      <c r="I6" s="58">
        <f t="shared" ref="I6:I13" si="2">G6+H6</f>
        <v>0</v>
      </c>
      <c r="J6" s="201">
        <v>0.28399999999999997</v>
      </c>
      <c r="K6" s="116">
        <v>0</v>
      </c>
      <c r="L6" s="115">
        <v>12</v>
      </c>
    </row>
    <row r="7" spans="1:16" ht="24" customHeight="1">
      <c r="A7" s="59">
        <f>'Year 1'!A7</f>
        <v>0</v>
      </c>
      <c r="B7" s="28">
        <f>'Year 1'!B7</f>
        <v>0</v>
      </c>
      <c r="C7" s="120">
        <f t="shared" ref="C7:C13" si="3">12*K7</f>
        <v>0</v>
      </c>
      <c r="D7" s="120"/>
      <c r="E7" s="120"/>
      <c r="F7" s="57">
        <f>'Year 1'!F7*1.03</f>
        <v>0</v>
      </c>
      <c r="G7" s="57">
        <f t="shared" si="0"/>
        <v>0</v>
      </c>
      <c r="H7" s="57">
        <f t="shared" si="1"/>
        <v>0</v>
      </c>
      <c r="I7" s="58">
        <f t="shared" si="2"/>
        <v>0</v>
      </c>
      <c r="J7" s="201">
        <v>0.28399999999999997</v>
      </c>
      <c r="K7" s="116">
        <v>0</v>
      </c>
      <c r="L7" s="115">
        <v>12</v>
      </c>
    </row>
    <row r="8" spans="1:16" ht="24" customHeight="1">
      <c r="A8" s="59">
        <f>'Year 1'!A8</f>
        <v>0</v>
      </c>
      <c r="B8" s="28">
        <f>'Year 1'!B8</f>
        <v>0</v>
      </c>
      <c r="C8" s="120">
        <f t="shared" si="3"/>
        <v>0</v>
      </c>
      <c r="D8" s="120"/>
      <c r="E8" s="120"/>
      <c r="F8" s="57">
        <f>'Year 1'!F8*1.03</f>
        <v>0</v>
      </c>
      <c r="G8" s="57">
        <f t="shared" si="0"/>
        <v>0</v>
      </c>
      <c r="H8" s="57">
        <f t="shared" si="1"/>
        <v>0</v>
      </c>
      <c r="I8" s="58">
        <f t="shared" si="2"/>
        <v>0</v>
      </c>
      <c r="J8" s="201">
        <v>0.28399999999999997</v>
      </c>
      <c r="K8" s="116">
        <v>0</v>
      </c>
      <c r="L8" s="115">
        <v>12</v>
      </c>
    </row>
    <row r="9" spans="1:16" ht="24" customHeight="1">
      <c r="A9" s="59">
        <f>'Year 1'!A9</f>
        <v>0</v>
      </c>
      <c r="B9" s="28">
        <f>'Year 1'!B9</f>
        <v>0</v>
      </c>
      <c r="C9" s="120">
        <f t="shared" si="3"/>
        <v>0</v>
      </c>
      <c r="D9" s="120"/>
      <c r="E9" s="120"/>
      <c r="F9" s="57">
        <f>'Year 1'!F9*1.03</f>
        <v>0</v>
      </c>
      <c r="G9" s="57">
        <f t="shared" si="0"/>
        <v>0</v>
      </c>
      <c r="H9" s="57">
        <f t="shared" si="1"/>
        <v>0</v>
      </c>
      <c r="I9" s="58">
        <f t="shared" si="2"/>
        <v>0</v>
      </c>
      <c r="J9" s="201">
        <v>0.28399999999999997</v>
      </c>
      <c r="K9" s="116">
        <v>0</v>
      </c>
      <c r="L9" s="115">
        <v>12</v>
      </c>
    </row>
    <row r="10" spans="1:16" ht="24" customHeight="1">
      <c r="A10" s="59">
        <f>'Year 1'!A10</f>
        <v>0</v>
      </c>
      <c r="B10" s="28">
        <f>'Year 1'!B10</f>
        <v>0</v>
      </c>
      <c r="C10" s="120">
        <f t="shared" si="3"/>
        <v>0</v>
      </c>
      <c r="D10" s="120"/>
      <c r="E10" s="120">
        <v>0</v>
      </c>
      <c r="F10" s="57">
        <f>'Year 1'!F10*1.03</f>
        <v>0</v>
      </c>
      <c r="G10" s="57">
        <f t="shared" si="0"/>
        <v>0</v>
      </c>
      <c r="H10" s="57">
        <f t="shared" si="1"/>
        <v>0</v>
      </c>
      <c r="I10" s="58">
        <f t="shared" si="2"/>
        <v>0</v>
      </c>
      <c r="J10" s="201">
        <v>0.28399999999999997</v>
      </c>
      <c r="K10" s="116">
        <f>'Year 1'!K10</f>
        <v>0</v>
      </c>
      <c r="L10" s="115">
        <v>12</v>
      </c>
    </row>
    <row r="11" spans="1:16" ht="24" customHeight="1">
      <c r="A11" s="59">
        <f>'Year 1'!A11</f>
        <v>0</v>
      </c>
      <c r="B11" s="28">
        <f>'Year 1'!B11</f>
        <v>0</v>
      </c>
      <c r="C11" s="120">
        <f t="shared" si="3"/>
        <v>0</v>
      </c>
      <c r="D11" s="120"/>
      <c r="E11" s="120"/>
      <c r="F11" s="57">
        <f>'Year 1'!F11*1.03</f>
        <v>0</v>
      </c>
      <c r="G11" s="57">
        <f t="shared" si="0"/>
        <v>0</v>
      </c>
      <c r="H11" s="57">
        <f t="shared" si="1"/>
        <v>0</v>
      </c>
      <c r="I11" s="58">
        <f t="shared" si="2"/>
        <v>0</v>
      </c>
      <c r="J11" s="201">
        <v>0.28399999999999997</v>
      </c>
      <c r="K11" s="116">
        <f>'Year 1'!K11</f>
        <v>0</v>
      </c>
      <c r="L11" s="115">
        <v>12</v>
      </c>
    </row>
    <row r="12" spans="1:16" ht="24" customHeight="1">
      <c r="A12" s="59">
        <f>'Year 1'!A12</f>
        <v>0</v>
      </c>
      <c r="B12" s="200" t="str">
        <f>'Year 1'!B12</f>
        <v>Grad Research Assist</v>
      </c>
      <c r="C12" s="120">
        <f t="shared" si="3"/>
        <v>0</v>
      </c>
      <c r="D12" s="120"/>
      <c r="E12" s="120"/>
      <c r="F12" s="57">
        <f>'Year 1'!F12</f>
        <v>30000</v>
      </c>
      <c r="G12" s="57">
        <f t="shared" si="0"/>
        <v>0</v>
      </c>
      <c r="H12" s="57">
        <f t="shared" si="1"/>
        <v>0</v>
      </c>
      <c r="I12" s="58">
        <f t="shared" si="2"/>
        <v>0</v>
      </c>
      <c r="J12" s="201">
        <v>8.5000000000000006E-2</v>
      </c>
      <c r="K12" s="116">
        <f>'Year 1'!K12</f>
        <v>0</v>
      </c>
      <c r="L12" s="115">
        <v>12</v>
      </c>
    </row>
    <row r="13" spans="1:16" ht="24" customHeight="1" thickBot="1">
      <c r="A13" s="59">
        <f>'Year 1'!A13</f>
        <v>0</v>
      </c>
      <c r="B13" s="200" t="str">
        <f>'Year 1'!B13</f>
        <v>Grad Research Assist</v>
      </c>
      <c r="C13" s="120">
        <f t="shared" si="3"/>
        <v>0</v>
      </c>
      <c r="D13" s="120"/>
      <c r="E13" s="120"/>
      <c r="F13" s="57">
        <f>'Year 1'!F13</f>
        <v>30000</v>
      </c>
      <c r="G13" s="57">
        <f t="shared" si="0"/>
        <v>0</v>
      </c>
      <c r="H13" s="57">
        <f t="shared" si="1"/>
        <v>0</v>
      </c>
      <c r="I13" s="58">
        <f t="shared" si="2"/>
        <v>0</v>
      </c>
      <c r="J13" s="201">
        <v>8.5000000000000006E-2</v>
      </c>
      <c r="K13" s="116">
        <f>'Year 1'!K13</f>
        <v>0</v>
      </c>
      <c r="L13" s="115">
        <v>12</v>
      </c>
    </row>
    <row r="14" spans="1:16" ht="24" customHeight="1" thickTop="1" thickBot="1">
      <c r="A14" s="5"/>
      <c r="B14" s="26" t="s">
        <v>14</v>
      </c>
      <c r="C14" s="27"/>
      <c r="D14" s="27"/>
      <c r="E14" s="5"/>
      <c r="F14" s="13"/>
      <c r="G14" s="66">
        <f>SUM(G6:G13)</f>
        <v>0</v>
      </c>
      <c r="H14" s="67">
        <f>SUM(H6:H13)</f>
        <v>0</v>
      </c>
      <c r="I14" s="68">
        <f>SUM(I6:I13)</f>
        <v>0</v>
      </c>
      <c r="J14" s="110"/>
    </row>
    <row r="15" spans="1:16" ht="15.95" customHeight="1" thickTop="1">
      <c r="A15" s="14" t="s">
        <v>5</v>
      </c>
      <c r="B15" s="62"/>
      <c r="C15" s="62"/>
      <c r="D15" s="62"/>
      <c r="E15" s="62"/>
      <c r="F15" s="62"/>
      <c r="G15" s="62"/>
      <c r="H15" s="62"/>
      <c r="I15" s="40"/>
      <c r="J15" s="2"/>
    </row>
    <row r="16" spans="1:16" ht="18" customHeight="1">
      <c r="A16" s="255"/>
      <c r="B16" s="256"/>
      <c r="C16" s="256"/>
      <c r="D16" s="256"/>
      <c r="E16" s="256"/>
      <c r="F16" s="256"/>
      <c r="G16" s="257"/>
      <c r="H16" s="224">
        <v>0</v>
      </c>
      <c r="I16" s="64">
        <f>H16</f>
        <v>0</v>
      </c>
      <c r="J16" s="110" t="s">
        <v>61</v>
      </c>
    </row>
    <row r="17" spans="1:10" ht="15.75" customHeight="1">
      <c r="A17" s="35" t="s">
        <v>19</v>
      </c>
      <c r="B17" s="265" t="s">
        <v>72</v>
      </c>
      <c r="C17" s="265"/>
      <c r="D17" s="62"/>
      <c r="E17" s="62"/>
      <c r="F17" s="62"/>
      <c r="G17" s="62"/>
      <c r="H17" s="212" t="s">
        <v>71</v>
      </c>
      <c r="I17" s="215"/>
      <c r="J17" s="2"/>
    </row>
    <row r="18" spans="1:10" ht="12.75">
      <c r="A18" s="247"/>
      <c r="B18" s="247"/>
      <c r="C18" s="247"/>
      <c r="D18" s="247"/>
      <c r="E18" s="247"/>
      <c r="F18" s="247"/>
      <c r="G18" s="247"/>
      <c r="H18" s="213"/>
      <c r="I18" s="40"/>
      <c r="J18" s="2"/>
    </row>
    <row r="19" spans="1:10" ht="12.75">
      <c r="A19" s="247"/>
      <c r="B19" s="247"/>
      <c r="C19" s="247"/>
      <c r="D19" s="247"/>
      <c r="E19" s="247"/>
      <c r="F19" s="247"/>
      <c r="G19" s="247"/>
      <c r="H19" s="213">
        <v>0</v>
      </c>
      <c r="I19" s="40"/>
      <c r="J19" s="2"/>
    </row>
    <row r="20" spans="1:10" ht="15.75" customHeight="1">
      <c r="A20" s="254"/>
      <c r="B20" s="254"/>
      <c r="C20" s="254"/>
      <c r="D20" s="254"/>
      <c r="E20" s="254"/>
      <c r="F20" s="254"/>
      <c r="G20" s="254"/>
      <c r="H20" s="214">
        <v>0</v>
      </c>
      <c r="I20" s="64">
        <f>H18+H19+H20</f>
        <v>0</v>
      </c>
      <c r="J20" s="110" t="s">
        <v>61</v>
      </c>
    </row>
    <row r="21" spans="1:10" ht="12.95" customHeight="1">
      <c r="A21" s="15" t="s">
        <v>20</v>
      </c>
      <c r="B21" s="15"/>
      <c r="C21" s="264" t="s">
        <v>71</v>
      </c>
      <c r="D21" s="264"/>
      <c r="E21" s="258" t="s">
        <v>73</v>
      </c>
      <c r="F21" s="258"/>
      <c r="G21" s="258"/>
      <c r="H21" s="122" t="s">
        <v>71</v>
      </c>
      <c r="I21" s="215"/>
      <c r="J21" s="2"/>
    </row>
    <row r="22" spans="1:10" ht="15" customHeight="1">
      <c r="A22" s="242"/>
      <c r="B22" s="243"/>
      <c r="C22" s="244">
        <f>'Year 1'!C22:D22*1.03</f>
        <v>0</v>
      </c>
      <c r="D22" s="245"/>
      <c r="E22" s="247"/>
      <c r="F22" s="247"/>
      <c r="G22" s="247"/>
      <c r="H22" s="213">
        <f>'Year 1'!H22*1.03</f>
        <v>0</v>
      </c>
      <c r="I22" s="216"/>
      <c r="J22" s="2"/>
    </row>
    <row r="23" spans="1:10" ht="15.75" customHeight="1">
      <c r="A23" s="242"/>
      <c r="B23" s="243"/>
      <c r="C23" s="244">
        <f>'Year 1'!C23:D23*1.03</f>
        <v>0</v>
      </c>
      <c r="D23" s="245"/>
      <c r="E23" s="247"/>
      <c r="F23" s="247"/>
      <c r="G23" s="247"/>
      <c r="H23" s="213">
        <f>'Year 1'!H23*1.03</f>
        <v>0</v>
      </c>
      <c r="I23" s="216"/>
      <c r="J23" s="2"/>
    </row>
    <row r="24" spans="1:10" ht="12.95" customHeight="1">
      <c r="A24" s="242"/>
      <c r="B24" s="243"/>
      <c r="C24" s="244">
        <f>'Year 1'!C24:D24*1.03</f>
        <v>0</v>
      </c>
      <c r="D24" s="245"/>
      <c r="E24" s="247"/>
      <c r="F24" s="247"/>
      <c r="G24" s="247"/>
      <c r="H24" s="213">
        <f>'Year 1'!H24*1.03</f>
        <v>0</v>
      </c>
      <c r="I24" s="216"/>
      <c r="J24" s="2"/>
    </row>
    <row r="25" spans="1:10" ht="14.25" customHeight="1">
      <c r="A25" s="242"/>
      <c r="B25" s="243"/>
      <c r="C25" s="244">
        <f>'Year 1'!C25:D25*1.03</f>
        <v>0</v>
      </c>
      <c r="D25" s="245"/>
      <c r="E25" s="247"/>
      <c r="F25" s="247"/>
      <c r="G25" s="247"/>
      <c r="H25" s="213">
        <f>'Year 1'!H25*1.03</f>
        <v>0</v>
      </c>
      <c r="I25" s="216"/>
      <c r="J25" s="2"/>
    </row>
    <row r="26" spans="1:10" ht="18" customHeight="1">
      <c r="A26" s="242"/>
      <c r="B26" s="243"/>
      <c r="C26" s="244">
        <f>'Year 1'!C26:D26*1.03</f>
        <v>0</v>
      </c>
      <c r="D26" s="245"/>
      <c r="E26" s="247"/>
      <c r="F26" s="247"/>
      <c r="G26" s="247"/>
      <c r="H26" s="213">
        <f>'Year 1'!H26*1.03</f>
        <v>0</v>
      </c>
      <c r="I26" s="216"/>
      <c r="J26" s="2"/>
    </row>
    <row r="27" spans="1:10" ht="15.75" customHeight="1">
      <c r="A27" s="268"/>
      <c r="B27" s="269"/>
      <c r="C27" s="270">
        <f>'Year 1'!C27:D27*1.03</f>
        <v>0</v>
      </c>
      <c r="D27" s="271"/>
      <c r="E27" s="254"/>
      <c r="F27" s="254"/>
      <c r="G27" s="254"/>
      <c r="H27" s="214">
        <v>0</v>
      </c>
      <c r="I27" s="64">
        <f>H27+H26+H25+H24+H23+H22+C27+C26+C25+C24+C23+C22</f>
        <v>0</v>
      </c>
      <c r="J27" s="110" t="s">
        <v>61</v>
      </c>
    </row>
    <row r="28" spans="1:10" ht="12" customHeight="1">
      <c r="A28" s="14" t="s">
        <v>6</v>
      </c>
      <c r="B28" s="14"/>
      <c r="C28" s="4"/>
      <c r="D28" s="4"/>
      <c r="E28" s="14"/>
      <c r="F28" s="14"/>
      <c r="G28" s="14"/>
      <c r="H28" s="14"/>
      <c r="I28" s="40"/>
      <c r="J28" s="2"/>
    </row>
    <row r="29" spans="1:10" ht="12.95" customHeight="1">
      <c r="A29" s="19"/>
      <c r="B29" s="19"/>
      <c r="C29" s="19"/>
      <c r="D29" s="19"/>
      <c r="E29" s="254"/>
      <c r="F29" s="254"/>
      <c r="G29" s="254"/>
      <c r="H29" s="125">
        <f>'Year 1'!H29*1.03</f>
        <v>0</v>
      </c>
      <c r="I29" s="64">
        <f>H29</f>
        <v>0</v>
      </c>
      <c r="J29" s="110" t="s">
        <v>61</v>
      </c>
    </row>
    <row r="30" spans="1:10" ht="12.95" customHeight="1">
      <c r="A30" s="69" t="s">
        <v>7</v>
      </c>
      <c r="B30" s="16" t="s">
        <v>8</v>
      </c>
      <c r="C30" s="5"/>
      <c r="D30" s="5"/>
      <c r="E30" s="19"/>
      <c r="F30" s="19"/>
      <c r="G30" s="19"/>
      <c r="H30" s="19"/>
      <c r="I30" s="64">
        <f>H30</f>
        <v>0</v>
      </c>
      <c r="J30" s="110"/>
    </row>
    <row r="31" spans="1:10" ht="12.95" customHeight="1">
      <c r="A31" s="70"/>
      <c r="B31" s="16" t="s">
        <v>9</v>
      </c>
      <c r="C31" s="5"/>
      <c r="D31" s="5"/>
      <c r="E31" s="19"/>
      <c r="F31" s="19"/>
      <c r="G31" s="19"/>
      <c r="H31" s="19"/>
      <c r="I31" s="64">
        <f>H31</f>
        <v>0</v>
      </c>
      <c r="J31" s="110"/>
    </row>
    <row r="32" spans="1:10" ht="12" customHeight="1">
      <c r="A32" s="14" t="s">
        <v>21</v>
      </c>
      <c r="B32" s="14"/>
      <c r="C32" s="14"/>
      <c r="D32" s="14"/>
      <c r="E32" s="14"/>
      <c r="F32" s="14"/>
      <c r="G32" s="14"/>
      <c r="H32" s="14"/>
      <c r="I32" s="40"/>
      <c r="J32" s="2"/>
    </row>
    <row r="33" spans="1:12" ht="12.75" customHeight="1">
      <c r="A33" s="19"/>
      <c r="B33" s="19"/>
      <c r="C33" s="19"/>
      <c r="D33" s="19"/>
      <c r="E33" s="19"/>
      <c r="F33" s="19"/>
      <c r="G33" s="19"/>
      <c r="H33" s="19"/>
      <c r="I33" s="64">
        <v>0</v>
      </c>
      <c r="J33" s="110" t="s">
        <v>61</v>
      </c>
    </row>
    <row r="34" spans="1:12">
      <c r="A34" s="14" t="s">
        <v>22</v>
      </c>
      <c r="B34" s="14"/>
      <c r="C34" s="260" t="s">
        <v>71</v>
      </c>
      <c r="D34" s="260"/>
      <c r="E34" s="260" t="s">
        <v>72</v>
      </c>
      <c r="F34" s="260"/>
      <c r="G34" s="260"/>
      <c r="H34" s="128" t="s">
        <v>71</v>
      </c>
      <c r="I34" s="215"/>
      <c r="J34" s="2"/>
    </row>
    <row r="35" spans="1:12" ht="15" customHeight="1">
      <c r="A35" s="242"/>
      <c r="B35" s="243"/>
      <c r="C35" s="244">
        <f>'Year 1'!C35:D35*1.03</f>
        <v>0</v>
      </c>
      <c r="D35" s="245"/>
      <c r="E35" s="246"/>
      <c r="F35" s="246"/>
      <c r="G35" s="246"/>
      <c r="H35" s="218">
        <f>'Year 1'!H35*1.03</f>
        <v>0</v>
      </c>
      <c r="I35" s="216"/>
      <c r="J35" s="2"/>
    </row>
    <row r="36" spans="1:12" ht="15" customHeight="1">
      <c r="A36" s="242"/>
      <c r="B36" s="243"/>
      <c r="C36" s="244">
        <f>'Year 1'!C36:D36*1.03</f>
        <v>0</v>
      </c>
      <c r="D36" s="245"/>
      <c r="E36" s="247"/>
      <c r="F36" s="247"/>
      <c r="G36" s="247"/>
      <c r="H36" s="218">
        <f>'Year 1'!H36*1.03</f>
        <v>0</v>
      </c>
      <c r="I36" s="216"/>
      <c r="J36" s="2"/>
    </row>
    <row r="37" spans="1:12" ht="15" customHeight="1">
      <c r="A37" s="242"/>
      <c r="B37" s="243"/>
      <c r="C37" s="244">
        <f>'Year 1'!C37:D37*1.03</f>
        <v>0</v>
      </c>
      <c r="D37" s="245"/>
      <c r="E37" s="247"/>
      <c r="F37" s="247"/>
      <c r="G37" s="247"/>
      <c r="H37" s="218">
        <f>'Year 1'!H37*1.03</f>
        <v>0</v>
      </c>
      <c r="I37" s="216"/>
      <c r="J37" s="2"/>
    </row>
    <row r="38" spans="1:12" ht="19.5" customHeight="1">
      <c r="A38" s="248"/>
      <c r="B38" s="249"/>
      <c r="C38" s="270">
        <f>'Year 1'!C38:D38*1.03</f>
        <v>0</v>
      </c>
      <c r="D38" s="271"/>
      <c r="E38" s="248"/>
      <c r="F38" s="252"/>
      <c r="G38" s="249"/>
      <c r="H38" s="218">
        <f>'Year 1'!H38*1.03</f>
        <v>0</v>
      </c>
      <c r="I38" s="64">
        <f>C35+C36+C37+C38+H35+H36+H37+H38</f>
        <v>0</v>
      </c>
      <c r="J38" s="110" t="s">
        <v>61</v>
      </c>
    </row>
    <row r="39" spans="1:12" ht="15.75" customHeight="1" thickBot="1">
      <c r="A39" s="162" t="s">
        <v>31</v>
      </c>
      <c r="B39" s="163"/>
      <c r="C39" s="222"/>
      <c r="D39" s="223"/>
      <c r="E39" s="171"/>
      <c r="F39" s="163"/>
      <c r="G39" s="163"/>
      <c r="H39" s="172" t="s">
        <v>32</v>
      </c>
      <c r="I39" s="173">
        <v>0</v>
      </c>
      <c r="J39" s="110"/>
    </row>
    <row r="40" spans="1:12" ht="27.75" customHeight="1" thickTop="1" thickBot="1">
      <c r="A40" s="17" t="s">
        <v>10</v>
      </c>
      <c r="B40" s="15"/>
      <c r="C40" s="5"/>
      <c r="D40" s="5"/>
      <c r="E40" s="72"/>
      <c r="F40" s="5"/>
      <c r="G40" s="5"/>
      <c r="H40" s="29" t="s">
        <v>24</v>
      </c>
      <c r="I40" s="65">
        <f>SUM(I14:I39)</f>
        <v>0</v>
      </c>
      <c r="J40" s="110"/>
      <c r="L40" s="121"/>
    </row>
    <row r="41" spans="1:12" ht="14.25" thickTop="1" thickBot="1">
      <c r="A41" s="164" t="s">
        <v>31</v>
      </c>
      <c r="B41" s="165"/>
      <c r="C41" s="166"/>
      <c r="D41" s="167"/>
      <c r="E41" s="168"/>
      <c r="F41" s="168"/>
      <c r="G41" s="169"/>
      <c r="H41" s="170" t="s">
        <v>12</v>
      </c>
      <c r="I41" s="174">
        <v>0</v>
      </c>
      <c r="J41" s="111"/>
    </row>
    <row r="42" spans="1:12" ht="30.75" customHeight="1" thickTop="1" thickBot="1">
      <c r="A42" s="45" t="s">
        <v>11</v>
      </c>
      <c r="B42" s="46"/>
      <c r="C42" s="46"/>
      <c r="D42" s="46"/>
      <c r="E42" s="47"/>
      <c r="F42" s="48"/>
      <c r="G42" s="49"/>
      <c r="H42" s="29" t="s">
        <v>24</v>
      </c>
      <c r="I42" s="65">
        <f>SUM(I41+I40)</f>
        <v>0</v>
      </c>
      <c r="J42" s="110"/>
    </row>
    <row r="43" spans="1:12" ht="17.25" customHeight="1" thickTop="1">
      <c r="A43" s="17"/>
      <c r="B43" s="19"/>
      <c r="C43" s="19"/>
      <c r="D43" s="19"/>
      <c r="E43" s="20"/>
      <c r="F43" s="21"/>
      <c r="G43" s="42"/>
      <c r="H43" s="44"/>
      <c r="I43" s="43"/>
      <c r="J43" s="2"/>
    </row>
    <row r="44" spans="1:12" ht="3.75" customHeight="1">
      <c r="A44" s="50"/>
      <c r="B44" s="51"/>
      <c r="C44" s="51"/>
      <c r="D44" s="51"/>
      <c r="E44" s="52"/>
      <c r="F44" s="53"/>
      <c r="G44" s="54"/>
      <c r="H44" s="55"/>
      <c r="I44" s="56"/>
      <c r="J44" s="2"/>
    </row>
    <row r="45" spans="1:12" ht="13.5" customHeight="1">
      <c r="A45" s="22"/>
      <c r="B45" s="14"/>
      <c r="C45" s="37"/>
      <c r="D45" s="37"/>
      <c r="E45" s="38"/>
      <c r="F45" s="194"/>
      <c r="G45" s="14"/>
      <c r="H45" s="14"/>
      <c r="I45" s="41"/>
    </row>
    <row r="46" spans="1:12" ht="11.25" customHeight="1">
      <c r="A46" s="1"/>
      <c r="F46" s="138"/>
    </row>
    <row r="47" spans="1:12" ht="21" customHeight="1">
      <c r="H47" s="205" t="s">
        <v>92</v>
      </c>
      <c r="I47" s="178">
        <f>I14+I16+I27+I29+I38</f>
        <v>0</v>
      </c>
      <c r="J47" s="121"/>
    </row>
    <row r="48" spans="1:12" ht="21" customHeight="1">
      <c r="H48" s="205" t="s">
        <v>91</v>
      </c>
      <c r="I48" s="175">
        <v>0.55000000000000004</v>
      </c>
    </row>
    <row r="49" spans="8:10" ht="21" customHeight="1" thickBot="1">
      <c r="H49" s="205" t="s">
        <v>99</v>
      </c>
      <c r="I49" s="206">
        <f>I47*I48</f>
        <v>0</v>
      </c>
      <c r="J49" s="121"/>
    </row>
    <row r="50" spans="8:10" ht="21" customHeight="1" thickBot="1">
      <c r="H50" s="209" t="s">
        <v>104</v>
      </c>
      <c r="I50" s="208">
        <f>I42+I49</f>
        <v>0</v>
      </c>
    </row>
  </sheetData>
  <mergeCells count="42">
    <mergeCell ref="E29:G29"/>
    <mergeCell ref="C4:E4"/>
    <mergeCell ref="G1:I1"/>
    <mergeCell ref="C21:D21"/>
    <mergeCell ref="E21:G21"/>
    <mergeCell ref="A16:G16"/>
    <mergeCell ref="B17:C17"/>
    <mergeCell ref="A18:G18"/>
    <mergeCell ref="A19:G19"/>
    <mergeCell ref="A20:G20"/>
    <mergeCell ref="A22:B22"/>
    <mergeCell ref="C22:D22"/>
    <mergeCell ref="E22:G22"/>
    <mergeCell ref="A23:B23"/>
    <mergeCell ref="C23:D23"/>
    <mergeCell ref="E23:G23"/>
    <mergeCell ref="E27:G27"/>
    <mergeCell ref="A24:B24"/>
    <mergeCell ref="C24:D24"/>
    <mergeCell ref="E24:G24"/>
    <mergeCell ref="A25:B25"/>
    <mergeCell ref="C25:D25"/>
    <mergeCell ref="E25:G25"/>
    <mergeCell ref="A26:B26"/>
    <mergeCell ref="C26:D26"/>
    <mergeCell ref="E26:G26"/>
    <mergeCell ref="A27:B27"/>
    <mergeCell ref="C27:D27"/>
    <mergeCell ref="A38:B38"/>
    <mergeCell ref="C38:D38"/>
    <mergeCell ref="E38:G38"/>
    <mergeCell ref="A36:B36"/>
    <mergeCell ref="C36:D36"/>
    <mergeCell ref="E36:G36"/>
    <mergeCell ref="A37:B37"/>
    <mergeCell ref="C37:D37"/>
    <mergeCell ref="E37:G37"/>
    <mergeCell ref="C34:D34"/>
    <mergeCell ref="E34:G34"/>
    <mergeCell ref="A35:B35"/>
    <mergeCell ref="C35:D35"/>
    <mergeCell ref="E35:G35"/>
  </mergeCells>
  <phoneticPr fontId="0" type="noConversion"/>
  <printOptions gridLinesSet="0"/>
  <pageMargins left="0.54" right="0.47" top="0.27" bottom="0.25" header="0.27" footer="0.25"/>
  <pageSetup scale="69" orientation="portrait"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GridLines="0" showZeros="0" topLeftCell="F4" zoomScaleNormal="100" workbookViewId="0">
      <selection activeCell="N11" sqref="N11"/>
    </sheetView>
  </sheetViews>
  <sheetFormatPr defaultColWidth="11.42578125" defaultRowHeight="12"/>
  <cols>
    <col min="1" max="1" width="25.85546875" customWidth="1"/>
    <col min="2" max="2" width="10.28515625" customWidth="1"/>
    <col min="3" max="4" width="7" customWidth="1"/>
    <col min="5" max="5" width="7.28515625" customWidth="1"/>
    <col min="6" max="6" width="10.5703125" customWidth="1"/>
    <col min="7" max="7" width="12.42578125" customWidth="1"/>
    <col min="8" max="8" width="12.28515625" customWidth="1"/>
    <col min="9" max="9" width="15.42578125" customWidth="1"/>
    <col min="10" max="10" width="13.140625" customWidth="1"/>
  </cols>
  <sheetData>
    <row r="1" spans="1:16" ht="12.75">
      <c r="A1" s="71" t="s">
        <v>30</v>
      </c>
      <c r="B1" s="25"/>
      <c r="C1" s="25"/>
      <c r="D1" s="25"/>
      <c r="E1" s="25"/>
      <c r="F1" s="25"/>
      <c r="G1" s="253">
        <f>'Year 1'!G1:I1</f>
        <v>0</v>
      </c>
      <c r="H1" s="253"/>
      <c r="I1" s="253"/>
      <c r="N1" t="s">
        <v>100</v>
      </c>
    </row>
    <row r="2" spans="1:16" ht="19.5" customHeight="1">
      <c r="A2" s="4"/>
      <c r="B2" s="23" t="s">
        <v>0</v>
      </c>
      <c r="C2" s="4"/>
      <c r="D2" s="4"/>
      <c r="E2" s="4"/>
      <c r="F2" s="4"/>
      <c r="G2" s="101" t="s">
        <v>1</v>
      </c>
      <c r="H2" s="33"/>
      <c r="I2" s="101" t="s">
        <v>2</v>
      </c>
      <c r="N2" s="186">
        <f>'Year 2'!G3</f>
        <v>366</v>
      </c>
      <c r="O2" s="187">
        <v>12</v>
      </c>
      <c r="P2" s="188"/>
    </row>
    <row r="3" spans="1:16" ht="18" customHeight="1">
      <c r="A3" s="5"/>
      <c r="B3" s="24" t="s">
        <v>3</v>
      </c>
      <c r="C3" s="6"/>
      <c r="D3" s="6"/>
      <c r="E3" s="5"/>
      <c r="F3" s="5"/>
      <c r="G3" s="136">
        <f>DATE(YEAR(N2),MONTH(N2)+O2,DAY(N2))</f>
        <v>731</v>
      </c>
      <c r="H3" s="135"/>
      <c r="I3" s="189">
        <f>DATE(YEAR(N3),MONTH(N3)+O3,DAY(N3))</f>
        <v>731</v>
      </c>
      <c r="J3" s="34"/>
      <c r="N3" s="186">
        <f>'Year 2'!I3</f>
        <v>366</v>
      </c>
      <c r="O3" s="187">
        <v>12</v>
      </c>
      <c r="P3" s="187"/>
    </row>
    <row r="4" spans="1:16" ht="12" customHeight="1">
      <c r="A4" s="7" t="s">
        <v>17</v>
      </c>
      <c r="B4" s="8"/>
      <c r="C4" s="261" t="s">
        <v>66</v>
      </c>
      <c r="D4" s="262"/>
      <c r="E4" s="263"/>
      <c r="F4" s="9"/>
      <c r="G4" s="30" t="s">
        <v>18</v>
      </c>
      <c r="H4" s="31"/>
      <c r="I4" s="32"/>
    </row>
    <row r="5" spans="1:16" ht="32.1" customHeight="1">
      <c r="A5" s="10" t="s">
        <v>4</v>
      </c>
      <c r="B5" s="39" t="s">
        <v>26</v>
      </c>
      <c r="C5" s="112" t="s">
        <v>63</v>
      </c>
      <c r="D5" s="112" t="s">
        <v>64</v>
      </c>
      <c r="E5" s="112" t="s">
        <v>65</v>
      </c>
      <c r="F5" s="11" t="s">
        <v>67</v>
      </c>
      <c r="G5" s="11" t="s">
        <v>15</v>
      </c>
      <c r="H5" s="11" t="s">
        <v>16</v>
      </c>
      <c r="I5" s="12" t="s">
        <v>25</v>
      </c>
      <c r="J5" s="114" t="s">
        <v>69</v>
      </c>
      <c r="K5" s="113" t="s">
        <v>68</v>
      </c>
      <c r="L5" s="113" t="s">
        <v>70</v>
      </c>
    </row>
    <row r="6" spans="1:16" ht="24" customHeight="1">
      <c r="A6" s="59">
        <f>'Year 2'!A6</f>
        <v>0</v>
      </c>
      <c r="B6" s="28" t="str">
        <f>'Year 2'!B6</f>
        <v xml:space="preserve">Principal Investigator </v>
      </c>
      <c r="C6" s="120">
        <f>12*K6</f>
        <v>0</v>
      </c>
      <c r="D6" s="120"/>
      <c r="E6" s="120">
        <v>0</v>
      </c>
      <c r="F6" s="57">
        <f>'Year 2'!F6*1.03</f>
        <v>0</v>
      </c>
      <c r="G6" s="57">
        <f t="shared" ref="G6:G13" si="0">F6*K6/12*L6</f>
        <v>0</v>
      </c>
      <c r="H6" s="57">
        <f t="shared" ref="H6:H13" si="1">G6*J6</f>
        <v>0</v>
      </c>
      <c r="I6" s="58">
        <f t="shared" ref="I6:I13" si="2">G6+H6</f>
        <v>0</v>
      </c>
      <c r="J6" s="3">
        <v>0.26</v>
      </c>
      <c r="K6" s="116"/>
      <c r="L6" s="115">
        <v>12</v>
      </c>
    </row>
    <row r="7" spans="1:16" ht="24" customHeight="1">
      <c r="A7" s="59">
        <f>'Year 2'!A7</f>
        <v>0</v>
      </c>
      <c r="B7" s="28">
        <f>'Year 2'!B7</f>
        <v>0</v>
      </c>
      <c r="C7" s="120">
        <f t="shared" ref="C7:C13" si="3">12*K7</f>
        <v>0</v>
      </c>
      <c r="D7" s="120"/>
      <c r="E7" s="120"/>
      <c r="F7" s="57">
        <f>'Year 2'!F7*1.03</f>
        <v>0</v>
      </c>
      <c r="G7" s="57">
        <f t="shared" si="0"/>
        <v>0</v>
      </c>
      <c r="H7" s="57">
        <f t="shared" si="1"/>
        <v>0</v>
      </c>
      <c r="I7" s="58">
        <f t="shared" si="2"/>
        <v>0</v>
      </c>
      <c r="J7" s="3">
        <v>0.26</v>
      </c>
      <c r="K7" s="116"/>
      <c r="L7" s="115">
        <v>12</v>
      </c>
    </row>
    <row r="8" spans="1:16" ht="24" customHeight="1">
      <c r="A8" s="59">
        <f>'Year 2'!A8</f>
        <v>0</v>
      </c>
      <c r="B8" s="28">
        <f>'Year 2'!B8</f>
        <v>0</v>
      </c>
      <c r="C8" s="120">
        <f t="shared" si="3"/>
        <v>0</v>
      </c>
      <c r="D8" s="120"/>
      <c r="E8" s="120"/>
      <c r="F8" s="57">
        <f>'Year 2'!F8*1.03</f>
        <v>0</v>
      </c>
      <c r="G8" s="57">
        <f t="shared" si="0"/>
        <v>0</v>
      </c>
      <c r="H8" s="57">
        <f t="shared" si="1"/>
        <v>0</v>
      </c>
      <c r="I8" s="58">
        <f t="shared" si="2"/>
        <v>0</v>
      </c>
      <c r="J8" s="3">
        <v>0.26</v>
      </c>
      <c r="K8" s="116"/>
      <c r="L8" s="115">
        <v>12</v>
      </c>
    </row>
    <row r="9" spans="1:16" ht="24" customHeight="1">
      <c r="A9" s="59">
        <f>'Year 2'!A9</f>
        <v>0</v>
      </c>
      <c r="B9" s="28">
        <f>'Year 2'!B9</f>
        <v>0</v>
      </c>
      <c r="C9" s="120">
        <f t="shared" si="3"/>
        <v>0</v>
      </c>
      <c r="D9" s="120"/>
      <c r="E9" s="120"/>
      <c r="F9" s="57">
        <f>'Year 2'!F9*1.03</f>
        <v>0</v>
      </c>
      <c r="G9" s="57">
        <f t="shared" si="0"/>
        <v>0</v>
      </c>
      <c r="H9" s="57">
        <f t="shared" si="1"/>
        <v>0</v>
      </c>
      <c r="I9" s="58">
        <f t="shared" si="2"/>
        <v>0</v>
      </c>
      <c r="J9" s="3">
        <v>0.26</v>
      </c>
      <c r="K9" s="116">
        <f>'Year 2'!K9</f>
        <v>0</v>
      </c>
      <c r="L9" s="115">
        <v>12</v>
      </c>
    </row>
    <row r="10" spans="1:16" ht="24" customHeight="1">
      <c r="A10" s="59">
        <f>'Year 2'!A10</f>
        <v>0</v>
      </c>
      <c r="B10" s="28">
        <f>'Year 2'!B10</f>
        <v>0</v>
      </c>
      <c r="C10" s="120">
        <f t="shared" si="3"/>
        <v>0</v>
      </c>
      <c r="D10" s="120"/>
      <c r="E10" s="120">
        <v>0</v>
      </c>
      <c r="F10" s="57">
        <f>'Year 2'!F10*1.03</f>
        <v>0</v>
      </c>
      <c r="G10" s="57">
        <f t="shared" si="0"/>
        <v>0</v>
      </c>
      <c r="H10" s="57">
        <f t="shared" si="1"/>
        <v>0</v>
      </c>
      <c r="I10" s="58">
        <f t="shared" si="2"/>
        <v>0</v>
      </c>
      <c r="J10" s="3">
        <v>0.26</v>
      </c>
      <c r="K10" s="116">
        <f>'Year 2'!K10</f>
        <v>0</v>
      </c>
      <c r="L10" s="115">
        <v>12</v>
      </c>
    </row>
    <row r="11" spans="1:16" ht="24" customHeight="1">
      <c r="A11" s="59">
        <f>'Year 2'!A11</f>
        <v>0</v>
      </c>
      <c r="B11" s="28">
        <f>'Year 2'!B11</f>
        <v>0</v>
      </c>
      <c r="C11" s="120">
        <f t="shared" si="3"/>
        <v>0</v>
      </c>
      <c r="D11" s="120"/>
      <c r="E11" s="120"/>
      <c r="F11" s="57">
        <f>'Year 2'!F11*1.03</f>
        <v>0</v>
      </c>
      <c r="G11" s="57">
        <f t="shared" si="0"/>
        <v>0</v>
      </c>
      <c r="H11" s="57">
        <f t="shared" si="1"/>
        <v>0</v>
      </c>
      <c r="I11" s="58">
        <f t="shared" si="2"/>
        <v>0</v>
      </c>
      <c r="J11" s="3">
        <v>0.26</v>
      </c>
      <c r="K11" s="116">
        <f>'Year 2'!K11</f>
        <v>0</v>
      </c>
      <c r="L11" s="115">
        <v>12</v>
      </c>
    </row>
    <row r="12" spans="1:16" ht="24" customHeight="1">
      <c r="A12" s="59">
        <f>'Year 2'!A12</f>
        <v>0</v>
      </c>
      <c r="B12" s="28" t="str">
        <f>'Year 2'!B12</f>
        <v>Grad Research Assist</v>
      </c>
      <c r="C12" s="120">
        <f t="shared" si="3"/>
        <v>0</v>
      </c>
      <c r="D12" s="120"/>
      <c r="E12" s="120"/>
      <c r="F12" s="57">
        <f>'Year 2'!F12*1.03</f>
        <v>30900</v>
      </c>
      <c r="G12" s="57">
        <f t="shared" si="0"/>
        <v>0</v>
      </c>
      <c r="H12" s="57">
        <f t="shared" si="1"/>
        <v>0</v>
      </c>
      <c r="I12" s="58">
        <f t="shared" si="2"/>
        <v>0</v>
      </c>
      <c r="J12" s="3">
        <v>0.26</v>
      </c>
      <c r="K12" s="116">
        <f>'Year 2'!K12</f>
        <v>0</v>
      </c>
      <c r="L12" s="115">
        <v>12</v>
      </c>
    </row>
    <row r="13" spans="1:16" ht="24" customHeight="1" thickBot="1">
      <c r="A13" s="59">
        <f>'Year 2'!A13</f>
        <v>0</v>
      </c>
      <c r="B13" s="28" t="str">
        <f>'Year 2'!B13</f>
        <v>Grad Research Assist</v>
      </c>
      <c r="C13" s="120">
        <f t="shared" si="3"/>
        <v>0</v>
      </c>
      <c r="D13" s="120"/>
      <c r="E13" s="120"/>
      <c r="F13" s="57">
        <f>'Year 2'!F13*1.03</f>
        <v>30900</v>
      </c>
      <c r="G13" s="57">
        <f t="shared" si="0"/>
        <v>0</v>
      </c>
      <c r="H13" s="57">
        <f t="shared" si="1"/>
        <v>0</v>
      </c>
      <c r="I13" s="58">
        <f t="shared" si="2"/>
        <v>0</v>
      </c>
      <c r="J13" s="3">
        <v>0.26</v>
      </c>
      <c r="K13" s="116">
        <f>'Year 2'!K13</f>
        <v>0</v>
      </c>
      <c r="L13" s="115">
        <v>12</v>
      </c>
    </row>
    <row r="14" spans="1:16" ht="24" customHeight="1" thickTop="1" thickBot="1">
      <c r="A14" s="5"/>
      <c r="B14" s="26" t="s">
        <v>14</v>
      </c>
      <c r="C14" s="27"/>
      <c r="D14" s="27"/>
      <c r="E14" s="5"/>
      <c r="F14" s="13"/>
      <c r="G14" s="66">
        <f>SUM(G6:G13)</f>
        <v>0</v>
      </c>
      <c r="H14" s="67">
        <f>SUM(H6:H13)</f>
        <v>0</v>
      </c>
      <c r="I14" s="68">
        <f>SUM(I6:I13)</f>
        <v>0</v>
      </c>
      <c r="J14" s="110"/>
    </row>
    <row r="15" spans="1:16" ht="15.95" customHeight="1" thickTop="1">
      <c r="A15" s="14" t="s">
        <v>5</v>
      </c>
      <c r="B15" s="62"/>
      <c r="C15" s="62"/>
      <c r="D15" s="62"/>
      <c r="E15" s="62"/>
      <c r="F15" s="62"/>
      <c r="G15" s="62"/>
      <c r="H15" s="62"/>
      <c r="I15" s="40"/>
      <c r="J15" s="2"/>
    </row>
    <row r="16" spans="1:16" ht="18" customHeight="1">
      <c r="A16" s="255"/>
      <c r="B16" s="256"/>
      <c r="C16" s="256"/>
      <c r="D16" s="256"/>
      <c r="E16" s="256"/>
      <c r="F16" s="256"/>
      <c r="G16" s="257"/>
      <c r="H16" s="124">
        <v>0</v>
      </c>
      <c r="I16" s="63">
        <f>H16</f>
        <v>0</v>
      </c>
      <c r="J16" s="110" t="s">
        <v>61</v>
      </c>
    </row>
    <row r="17" spans="1:10" ht="15.75" customHeight="1">
      <c r="A17" s="35" t="s">
        <v>19</v>
      </c>
      <c r="B17" s="265" t="s">
        <v>72</v>
      </c>
      <c r="C17" s="265"/>
      <c r="D17" s="62"/>
      <c r="E17" s="62"/>
      <c r="F17" s="62"/>
      <c r="G17" s="62"/>
      <c r="H17" s="126" t="s">
        <v>71</v>
      </c>
      <c r="I17" s="40"/>
      <c r="J17" s="2"/>
    </row>
    <row r="18" spans="1:10" ht="12.75">
      <c r="A18" s="247"/>
      <c r="B18" s="247"/>
      <c r="C18" s="247"/>
      <c r="D18" s="247"/>
      <c r="E18" s="247"/>
      <c r="F18" s="247"/>
      <c r="G18" s="247"/>
      <c r="H18" s="124">
        <v>0</v>
      </c>
      <c r="I18" s="127"/>
      <c r="J18" s="2"/>
    </row>
    <row r="19" spans="1:10" ht="12.75">
      <c r="A19" s="247"/>
      <c r="B19" s="247"/>
      <c r="C19" s="247"/>
      <c r="D19" s="247"/>
      <c r="E19" s="247"/>
      <c r="F19" s="247"/>
      <c r="G19" s="247"/>
      <c r="H19" s="124">
        <v>0</v>
      </c>
      <c r="I19" s="127"/>
      <c r="J19" s="2"/>
    </row>
    <row r="20" spans="1:10" ht="15.75" customHeight="1">
      <c r="A20" s="254"/>
      <c r="B20" s="254"/>
      <c r="C20" s="254"/>
      <c r="D20" s="254"/>
      <c r="E20" s="254"/>
      <c r="F20" s="254"/>
      <c r="G20" s="254"/>
      <c r="H20" s="125">
        <v>0</v>
      </c>
      <c r="I20" s="63">
        <f>H18+H19+H20</f>
        <v>0</v>
      </c>
      <c r="J20" s="110" t="s">
        <v>61</v>
      </c>
    </row>
    <row r="21" spans="1:10" ht="12.95" customHeight="1">
      <c r="A21" s="15" t="s">
        <v>20</v>
      </c>
      <c r="B21" s="15"/>
      <c r="C21" s="264" t="s">
        <v>71</v>
      </c>
      <c r="D21" s="264"/>
      <c r="E21" s="258" t="s">
        <v>73</v>
      </c>
      <c r="F21" s="258"/>
      <c r="G21" s="258"/>
      <c r="H21" s="122" t="s">
        <v>71</v>
      </c>
      <c r="I21" s="40"/>
      <c r="J21" s="2"/>
    </row>
    <row r="22" spans="1:10" ht="15" customHeight="1">
      <c r="A22" s="242"/>
      <c r="B22" s="243"/>
      <c r="C22" s="244">
        <v>0</v>
      </c>
      <c r="D22" s="245"/>
      <c r="E22" s="247"/>
      <c r="F22" s="247"/>
      <c r="G22" s="247"/>
      <c r="H22" s="124">
        <v>0</v>
      </c>
      <c r="I22" s="123"/>
      <c r="J22" s="2"/>
    </row>
    <row r="23" spans="1:10" ht="15.75" customHeight="1">
      <c r="A23" s="242"/>
      <c r="B23" s="243"/>
      <c r="C23" s="244">
        <v>0</v>
      </c>
      <c r="D23" s="245"/>
      <c r="E23" s="247"/>
      <c r="F23" s="247"/>
      <c r="G23" s="247"/>
      <c r="H23" s="124">
        <v>0</v>
      </c>
      <c r="I23" s="123"/>
      <c r="J23" s="2"/>
    </row>
    <row r="24" spans="1:10" ht="12.95" customHeight="1">
      <c r="A24" s="242"/>
      <c r="B24" s="243"/>
      <c r="C24" s="244">
        <v>0</v>
      </c>
      <c r="D24" s="245"/>
      <c r="E24" s="247"/>
      <c r="F24" s="247"/>
      <c r="G24" s="247"/>
      <c r="H24" s="124">
        <v>0</v>
      </c>
      <c r="I24" s="123"/>
      <c r="J24" s="2"/>
    </row>
    <row r="25" spans="1:10" ht="14.25" customHeight="1">
      <c r="A25" s="242"/>
      <c r="B25" s="243"/>
      <c r="C25" s="244">
        <v>0</v>
      </c>
      <c r="D25" s="245"/>
      <c r="E25" s="247"/>
      <c r="F25" s="247"/>
      <c r="G25" s="247"/>
      <c r="H25" s="124">
        <v>0</v>
      </c>
      <c r="I25" s="123"/>
      <c r="J25" s="2"/>
    </row>
    <row r="26" spans="1:10" ht="18" customHeight="1">
      <c r="A26" s="242"/>
      <c r="B26" s="243"/>
      <c r="C26" s="244">
        <v>0</v>
      </c>
      <c r="D26" s="245"/>
      <c r="E26" s="247"/>
      <c r="F26" s="247"/>
      <c r="G26" s="247"/>
      <c r="H26" s="124">
        <v>0</v>
      </c>
      <c r="I26" s="123"/>
      <c r="J26" s="2"/>
    </row>
    <row r="27" spans="1:10" ht="15.75" customHeight="1">
      <c r="A27" s="268"/>
      <c r="B27" s="269"/>
      <c r="C27" s="266">
        <v>0</v>
      </c>
      <c r="D27" s="267"/>
      <c r="E27" s="254"/>
      <c r="F27" s="254"/>
      <c r="G27" s="254"/>
      <c r="H27" s="125">
        <v>0</v>
      </c>
      <c r="I27" s="63">
        <f>H27+H26+H25+H24+H23+H22+C27+C26+C25+C24+C23+C22</f>
        <v>0</v>
      </c>
      <c r="J27" s="110" t="s">
        <v>61</v>
      </c>
    </row>
    <row r="28" spans="1:10" ht="12" customHeight="1">
      <c r="A28" s="14" t="s">
        <v>6</v>
      </c>
      <c r="B28" s="14"/>
      <c r="C28" s="14"/>
      <c r="D28" s="14"/>
      <c r="E28" s="14"/>
      <c r="F28" s="14"/>
      <c r="G28" s="14"/>
      <c r="H28" s="14"/>
      <c r="I28" s="40"/>
      <c r="J28" s="2"/>
    </row>
    <row r="29" spans="1:10" ht="12.95" customHeight="1">
      <c r="A29" s="19"/>
      <c r="B29" s="19"/>
      <c r="C29" s="19"/>
      <c r="D29" s="19"/>
      <c r="E29" s="254"/>
      <c r="F29" s="254"/>
      <c r="G29" s="254"/>
      <c r="H29" s="125">
        <v>0</v>
      </c>
      <c r="I29" s="64">
        <f>H29</f>
        <v>0</v>
      </c>
      <c r="J29" s="110" t="s">
        <v>61</v>
      </c>
    </row>
    <row r="30" spans="1:10" ht="12.95" customHeight="1">
      <c r="A30" s="69" t="s">
        <v>7</v>
      </c>
      <c r="B30" s="16" t="s">
        <v>8</v>
      </c>
      <c r="C30" s="5"/>
      <c r="D30" s="5"/>
      <c r="E30" s="19"/>
      <c r="F30" s="19"/>
      <c r="G30" s="19"/>
      <c r="H30" s="19"/>
      <c r="I30" s="64">
        <v>0</v>
      </c>
      <c r="J30" s="110"/>
    </row>
    <row r="31" spans="1:10" ht="12.95" customHeight="1">
      <c r="A31" s="70"/>
      <c r="B31" s="16" t="s">
        <v>9</v>
      </c>
      <c r="C31" s="5"/>
      <c r="D31" s="5"/>
      <c r="E31" s="19"/>
      <c r="F31" s="19"/>
      <c r="G31" s="19"/>
      <c r="H31" s="19"/>
      <c r="I31" s="64">
        <v>0</v>
      </c>
      <c r="J31" s="110"/>
    </row>
    <row r="32" spans="1:10" ht="12" customHeight="1">
      <c r="A32" s="14" t="s">
        <v>21</v>
      </c>
      <c r="B32" s="14"/>
      <c r="C32" s="14"/>
      <c r="D32" s="14"/>
      <c r="E32" s="14"/>
      <c r="F32" s="14"/>
      <c r="G32" s="14"/>
      <c r="H32" s="14"/>
      <c r="I32" s="40"/>
      <c r="J32" s="2"/>
    </row>
    <row r="33" spans="1:10" ht="12.75" customHeight="1">
      <c r="A33" s="19"/>
      <c r="B33" s="19"/>
      <c r="C33" s="19"/>
      <c r="D33" s="19"/>
      <c r="E33" s="19"/>
      <c r="F33" s="19"/>
      <c r="G33" s="19"/>
      <c r="H33" s="19"/>
      <c r="I33" s="64">
        <v>0</v>
      </c>
      <c r="J33" s="110" t="s">
        <v>61</v>
      </c>
    </row>
    <row r="34" spans="1:10">
      <c r="A34" s="14" t="s">
        <v>22</v>
      </c>
      <c r="B34" s="14"/>
      <c r="C34" s="260" t="s">
        <v>71</v>
      </c>
      <c r="D34" s="260"/>
      <c r="E34" s="260" t="s">
        <v>72</v>
      </c>
      <c r="F34" s="260"/>
      <c r="G34" s="260"/>
      <c r="H34" s="128" t="s">
        <v>71</v>
      </c>
      <c r="I34" s="40"/>
      <c r="J34" s="2"/>
    </row>
    <row r="35" spans="1:10" ht="15" customHeight="1">
      <c r="A35" s="242"/>
      <c r="B35" s="243"/>
      <c r="C35" s="244">
        <v>0</v>
      </c>
      <c r="D35" s="245"/>
      <c r="E35" s="247"/>
      <c r="F35" s="247"/>
      <c r="G35" s="247"/>
      <c r="H35" s="129">
        <v>0</v>
      </c>
      <c r="I35" s="123"/>
      <c r="J35" s="2"/>
    </row>
    <row r="36" spans="1:10" ht="15" customHeight="1">
      <c r="A36" s="242"/>
      <c r="B36" s="243"/>
      <c r="C36" s="244">
        <v>0</v>
      </c>
      <c r="D36" s="245"/>
      <c r="E36" s="247"/>
      <c r="F36" s="247"/>
      <c r="G36" s="247"/>
      <c r="H36" s="129">
        <v>0</v>
      </c>
      <c r="I36" s="123"/>
      <c r="J36" s="2"/>
    </row>
    <row r="37" spans="1:10" ht="15" customHeight="1">
      <c r="A37" s="242"/>
      <c r="B37" s="243"/>
      <c r="C37" s="244">
        <v>0</v>
      </c>
      <c r="D37" s="245"/>
      <c r="E37" s="247"/>
      <c r="F37" s="247"/>
      <c r="G37" s="247"/>
      <c r="H37" s="129">
        <v>0</v>
      </c>
      <c r="I37" s="123"/>
      <c r="J37" s="2"/>
    </row>
    <row r="38" spans="1:10" ht="19.5" customHeight="1">
      <c r="A38" s="248"/>
      <c r="B38" s="249"/>
      <c r="C38" s="250">
        <v>0</v>
      </c>
      <c r="D38" s="251"/>
      <c r="E38" s="248"/>
      <c r="F38" s="252"/>
      <c r="G38" s="249"/>
      <c r="H38" s="130">
        <v>0</v>
      </c>
      <c r="I38" s="63">
        <f>H38+H37+H36+H35+C38+C37+C36+C35</f>
        <v>0</v>
      </c>
      <c r="J38" s="110" t="s">
        <v>61</v>
      </c>
    </row>
    <row r="39" spans="1:10" ht="15.75" customHeight="1" thickBot="1">
      <c r="A39" s="162" t="s">
        <v>31</v>
      </c>
      <c r="B39" s="163"/>
      <c r="C39" s="163"/>
      <c r="D39" s="163"/>
      <c r="E39" s="171"/>
      <c r="F39" s="163"/>
      <c r="G39" s="163"/>
      <c r="H39" s="172" t="s">
        <v>32</v>
      </c>
      <c r="I39" s="173">
        <v>0</v>
      </c>
      <c r="J39" s="110"/>
    </row>
    <row r="40" spans="1:10" ht="27.75" customHeight="1" thickTop="1" thickBot="1">
      <c r="A40" s="17" t="s">
        <v>10</v>
      </c>
      <c r="B40" s="15"/>
      <c r="C40" s="5"/>
      <c r="D40" s="5"/>
      <c r="E40" s="72" t="s">
        <v>13</v>
      </c>
      <c r="F40" s="5"/>
      <c r="G40" s="5"/>
      <c r="H40" s="29" t="s">
        <v>24</v>
      </c>
      <c r="I40" s="65">
        <f>SUM(I14:I39)</f>
        <v>0</v>
      </c>
      <c r="J40" s="110"/>
    </row>
    <row r="41" spans="1:10" ht="14.25" thickTop="1" thickBot="1">
      <c r="A41" s="164" t="s">
        <v>31</v>
      </c>
      <c r="B41" s="165"/>
      <c r="C41" s="166"/>
      <c r="D41" s="167"/>
      <c r="E41" s="168"/>
      <c r="F41" s="168"/>
      <c r="G41" s="169"/>
      <c r="H41" s="170" t="s">
        <v>12</v>
      </c>
      <c r="I41" s="174">
        <v>0</v>
      </c>
      <c r="J41" s="111"/>
    </row>
    <row r="42" spans="1:10" ht="30.75" customHeight="1" thickTop="1" thickBot="1">
      <c r="A42" s="45" t="s">
        <v>11</v>
      </c>
      <c r="B42" s="46"/>
      <c r="C42" s="46"/>
      <c r="D42" s="46"/>
      <c r="E42" s="47"/>
      <c r="F42" s="48"/>
      <c r="G42" s="49"/>
      <c r="H42" s="29" t="s">
        <v>24</v>
      </c>
      <c r="I42" s="65">
        <f>SUM(I41+I40)</f>
        <v>0</v>
      </c>
      <c r="J42" s="110"/>
    </row>
    <row r="43" spans="1:10" ht="17.25" customHeight="1" thickTop="1">
      <c r="A43" s="17" t="s">
        <v>29</v>
      </c>
      <c r="B43" s="19"/>
      <c r="C43" s="19"/>
      <c r="D43" s="19"/>
      <c r="E43" s="20"/>
      <c r="F43" s="21"/>
      <c r="G43" s="42"/>
      <c r="H43" s="44"/>
      <c r="I43" s="43"/>
      <c r="J43" s="2"/>
    </row>
    <row r="44" spans="1:10" ht="3.75" customHeight="1">
      <c r="A44" s="50"/>
      <c r="B44" s="51"/>
      <c r="C44" s="51"/>
      <c r="D44" s="51"/>
      <c r="E44" s="52"/>
      <c r="F44" s="53"/>
      <c r="G44" s="54"/>
      <c r="H44" s="55"/>
      <c r="I44" s="56"/>
      <c r="J44" s="2"/>
    </row>
    <row r="45" spans="1:10" ht="13.5" customHeight="1">
      <c r="A45" s="22" t="s">
        <v>62</v>
      </c>
      <c r="B45" s="14"/>
      <c r="C45" s="37"/>
      <c r="D45" s="37"/>
      <c r="E45" s="38" t="s">
        <v>28</v>
      </c>
      <c r="F45" s="36"/>
      <c r="G45" s="14"/>
      <c r="H45" s="14"/>
      <c r="I45" s="41" t="s">
        <v>27</v>
      </c>
    </row>
    <row r="46" spans="1:10" ht="11.25" customHeight="1">
      <c r="A46" s="1"/>
    </row>
    <row r="47" spans="1:10" ht="21" customHeight="1">
      <c r="H47" s="158" t="s">
        <v>92</v>
      </c>
      <c r="I47" s="178">
        <f>I14+I16+I27+I29+I33+I38</f>
        <v>0</v>
      </c>
      <c r="J47" s="121"/>
    </row>
    <row r="48" spans="1:10" ht="22.5">
      <c r="H48" s="158" t="s">
        <v>91</v>
      </c>
      <c r="I48" s="175">
        <v>0.47</v>
      </c>
    </row>
    <row r="49" spans="8:10" ht="21" customHeight="1">
      <c r="H49" s="158" t="s">
        <v>99</v>
      </c>
      <c r="I49" s="178">
        <f>I47*I48</f>
        <v>0</v>
      </c>
      <c r="J49" s="121"/>
    </row>
  </sheetData>
  <mergeCells count="42">
    <mergeCell ref="E29:G29"/>
    <mergeCell ref="C4:E4"/>
    <mergeCell ref="G1:I1"/>
    <mergeCell ref="C21:D21"/>
    <mergeCell ref="E21:G21"/>
    <mergeCell ref="A16:G16"/>
    <mergeCell ref="B17:C17"/>
    <mergeCell ref="A18:G18"/>
    <mergeCell ref="A19:G19"/>
    <mergeCell ref="A20:G20"/>
    <mergeCell ref="A22:B22"/>
    <mergeCell ref="C22:D22"/>
    <mergeCell ref="E22:G22"/>
    <mergeCell ref="A23:B23"/>
    <mergeCell ref="C23:D23"/>
    <mergeCell ref="E23:G23"/>
    <mergeCell ref="E27:G27"/>
    <mergeCell ref="A24:B24"/>
    <mergeCell ref="C24:D24"/>
    <mergeCell ref="E24:G24"/>
    <mergeCell ref="A25:B25"/>
    <mergeCell ref="C25:D25"/>
    <mergeCell ref="E25:G25"/>
    <mergeCell ref="A26:B26"/>
    <mergeCell ref="C26:D26"/>
    <mergeCell ref="E26:G26"/>
    <mergeCell ref="A27:B27"/>
    <mergeCell ref="C27:D27"/>
    <mergeCell ref="A38:B38"/>
    <mergeCell ref="C38:D38"/>
    <mergeCell ref="E38:G38"/>
    <mergeCell ref="A36:B36"/>
    <mergeCell ref="C36:D36"/>
    <mergeCell ref="E36:G36"/>
    <mergeCell ref="A37:B37"/>
    <mergeCell ref="C37:D37"/>
    <mergeCell ref="E37:G37"/>
    <mergeCell ref="C34:D34"/>
    <mergeCell ref="E34:G34"/>
    <mergeCell ref="A35:B35"/>
    <mergeCell ref="C35:D35"/>
    <mergeCell ref="E35:G35"/>
  </mergeCells>
  <phoneticPr fontId="0" type="noConversion"/>
  <printOptions gridLinesSet="0"/>
  <pageMargins left="0.54" right="0.47" top="0.27" bottom="0.25" header="0.27" footer="0.25"/>
  <pageSetup scale="74" orientation="portrait" horizontalDpi="4294967292"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GridLines="0" showZeros="0" topLeftCell="C1" zoomScaleNormal="100" workbookViewId="0">
      <selection activeCell="N11" sqref="N11"/>
    </sheetView>
  </sheetViews>
  <sheetFormatPr defaultColWidth="11.42578125" defaultRowHeight="12"/>
  <cols>
    <col min="1" max="1" width="25.85546875" customWidth="1"/>
    <col min="2" max="2" width="10.28515625" customWidth="1"/>
    <col min="3" max="4" width="7" customWidth="1"/>
    <col min="5" max="5" width="7.28515625" customWidth="1"/>
    <col min="6" max="6" width="10.5703125" customWidth="1"/>
    <col min="7" max="7" width="12.42578125" customWidth="1"/>
    <col min="8" max="8" width="12.28515625" customWidth="1"/>
    <col min="9" max="9" width="15.42578125" customWidth="1"/>
    <col min="10" max="10" width="13.140625" customWidth="1"/>
  </cols>
  <sheetData>
    <row r="1" spans="1:16" ht="12.75">
      <c r="A1" s="71" t="s">
        <v>30</v>
      </c>
      <c r="B1" s="25"/>
      <c r="C1" s="25"/>
      <c r="D1" s="25"/>
      <c r="E1" s="25"/>
      <c r="F1" s="25"/>
      <c r="G1" s="253">
        <f>'Year 1'!G1:I1</f>
        <v>0</v>
      </c>
      <c r="H1" s="253"/>
      <c r="I1" s="253"/>
      <c r="N1" t="s">
        <v>100</v>
      </c>
    </row>
    <row r="2" spans="1:16" ht="19.5" customHeight="1">
      <c r="A2" s="4"/>
      <c r="B2" s="23" t="s">
        <v>0</v>
      </c>
      <c r="C2" s="4"/>
      <c r="D2" s="4"/>
      <c r="E2" s="4"/>
      <c r="F2" s="4"/>
      <c r="G2" s="101" t="s">
        <v>1</v>
      </c>
      <c r="H2" s="33"/>
      <c r="I2" s="101" t="s">
        <v>2</v>
      </c>
      <c r="N2" s="186">
        <f>'Year 3'!G3</f>
        <v>731</v>
      </c>
      <c r="O2" s="187">
        <v>12</v>
      </c>
      <c r="P2" s="188"/>
    </row>
    <row r="3" spans="1:16" ht="18" customHeight="1">
      <c r="A3" s="5"/>
      <c r="B3" s="24" t="s">
        <v>3</v>
      </c>
      <c r="C3" s="6"/>
      <c r="D3" s="6"/>
      <c r="E3" s="5"/>
      <c r="F3" s="5"/>
      <c r="G3" s="136">
        <f>DATE(YEAR(N2),MONTH(N2)+O2,DAY(N2))</f>
        <v>1096</v>
      </c>
      <c r="H3" s="135"/>
      <c r="I3" s="189">
        <f>DATE(YEAR(N3),MONTH(N3)+O3,DAY(N3))</f>
        <v>1096</v>
      </c>
      <c r="J3" s="34"/>
      <c r="N3" s="186">
        <f>'Year 3'!I3</f>
        <v>731</v>
      </c>
      <c r="O3" s="187">
        <v>12</v>
      </c>
      <c r="P3" s="187"/>
    </row>
    <row r="4" spans="1:16" ht="12" customHeight="1">
      <c r="A4" s="7" t="s">
        <v>17</v>
      </c>
      <c r="B4" s="8"/>
      <c r="C4" s="261" t="s">
        <v>66</v>
      </c>
      <c r="D4" s="262"/>
      <c r="E4" s="263"/>
      <c r="F4" s="9"/>
      <c r="G4" s="30" t="s">
        <v>18</v>
      </c>
      <c r="H4" s="31"/>
      <c r="I4" s="32"/>
    </row>
    <row r="5" spans="1:16" ht="32.1" customHeight="1">
      <c r="A5" s="10" t="s">
        <v>4</v>
      </c>
      <c r="B5" s="39" t="s">
        <v>26</v>
      </c>
      <c r="C5" s="112" t="s">
        <v>63</v>
      </c>
      <c r="D5" s="112" t="s">
        <v>64</v>
      </c>
      <c r="E5" s="112" t="s">
        <v>65</v>
      </c>
      <c r="F5" s="11" t="s">
        <v>67</v>
      </c>
      <c r="G5" s="11" t="s">
        <v>15</v>
      </c>
      <c r="H5" s="11" t="s">
        <v>16</v>
      </c>
      <c r="I5" s="12" t="s">
        <v>25</v>
      </c>
      <c r="J5" s="114" t="s">
        <v>69</v>
      </c>
      <c r="K5" s="113" t="s">
        <v>68</v>
      </c>
      <c r="L5" s="113" t="s">
        <v>70</v>
      </c>
    </row>
    <row r="6" spans="1:16" ht="24" customHeight="1">
      <c r="A6" s="59">
        <f>'Year 3'!A6</f>
        <v>0</v>
      </c>
      <c r="B6" s="28" t="str">
        <f>'Year 3'!B6</f>
        <v xml:space="preserve">Principal Investigator </v>
      </c>
      <c r="C6" s="120">
        <f>12*K6</f>
        <v>0</v>
      </c>
      <c r="D6" s="120"/>
      <c r="E6" s="120">
        <v>0</v>
      </c>
      <c r="F6" s="57">
        <f>'Year 3'!F6*1.03</f>
        <v>0</v>
      </c>
      <c r="G6" s="57">
        <f t="shared" ref="G6:G13" si="0">F6*K6/12*L6</f>
        <v>0</v>
      </c>
      <c r="H6" s="57">
        <f t="shared" ref="H6:H13" si="1">G6*J6</f>
        <v>0</v>
      </c>
      <c r="I6" s="58">
        <f t="shared" ref="I6:I13" si="2">G6+H6</f>
        <v>0</v>
      </c>
      <c r="J6" s="3">
        <v>0.26</v>
      </c>
      <c r="K6" s="116">
        <f>'Year 3'!K6</f>
        <v>0</v>
      </c>
      <c r="L6" s="115">
        <v>12</v>
      </c>
    </row>
    <row r="7" spans="1:16" ht="24" customHeight="1">
      <c r="A7" s="59">
        <f>'Year 3'!A7</f>
        <v>0</v>
      </c>
      <c r="B7" s="28">
        <f>'Year 3'!B7</f>
        <v>0</v>
      </c>
      <c r="C7" s="120">
        <f t="shared" ref="C7:C13" si="3">12*K7</f>
        <v>0</v>
      </c>
      <c r="D7" s="120"/>
      <c r="E7" s="120"/>
      <c r="F7" s="57">
        <f>'Year 3'!F7*1.03</f>
        <v>0</v>
      </c>
      <c r="G7" s="57">
        <f t="shared" si="0"/>
        <v>0</v>
      </c>
      <c r="H7" s="57">
        <f t="shared" si="1"/>
        <v>0</v>
      </c>
      <c r="I7" s="58">
        <f t="shared" si="2"/>
        <v>0</v>
      </c>
      <c r="J7" s="3">
        <v>0.26</v>
      </c>
      <c r="K7" s="116">
        <f>'Year 3'!K7</f>
        <v>0</v>
      </c>
      <c r="L7" s="115">
        <v>12</v>
      </c>
    </row>
    <row r="8" spans="1:16" ht="24" customHeight="1">
      <c r="A8" s="59">
        <f>'Year 3'!A8</f>
        <v>0</v>
      </c>
      <c r="B8" s="28">
        <f>'Year 3'!B8</f>
        <v>0</v>
      </c>
      <c r="C8" s="120">
        <f t="shared" si="3"/>
        <v>0</v>
      </c>
      <c r="D8" s="120"/>
      <c r="E8" s="120"/>
      <c r="F8" s="57">
        <f>'Year 3'!F8*1.03</f>
        <v>0</v>
      </c>
      <c r="G8" s="57">
        <f t="shared" si="0"/>
        <v>0</v>
      </c>
      <c r="H8" s="57">
        <f t="shared" si="1"/>
        <v>0</v>
      </c>
      <c r="I8" s="58">
        <f t="shared" si="2"/>
        <v>0</v>
      </c>
      <c r="J8" s="3">
        <v>0.26</v>
      </c>
      <c r="K8" s="116">
        <f>'Year 3'!K8</f>
        <v>0</v>
      </c>
      <c r="L8" s="115">
        <v>12</v>
      </c>
    </row>
    <row r="9" spans="1:16" ht="24" customHeight="1">
      <c r="A9" s="59">
        <f>'Year 3'!A9</f>
        <v>0</v>
      </c>
      <c r="B9" s="28">
        <f>'Year 3'!B9</f>
        <v>0</v>
      </c>
      <c r="C9" s="120">
        <f t="shared" si="3"/>
        <v>0</v>
      </c>
      <c r="D9" s="120"/>
      <c r="E9" s="120"/>
      <c r="F9" s="57">
        <f>'Year 3'!F9*1.03</f>
        <v>0</v>
      </c>
      <c r="G9" s="57">
        <f t="shared" si="0"/>
        <v>0</v>
      </c>
      <c r="H9" s="57">
        <f t="shared" si="1"/>
        <v>0</v>
      </c>
      <c r="I9" s="58">
        <f t="shared" si="2"/>
        <v>0</v>
      </c>
      <c r="J9" s="3">
        <v>0.26</v>
      </c>
      <c r="K9" s="116">
        <f>'Year 3'!K9</f>
        <v>0</v>
      </c>
      <c r="L9" s="115">
        <v>12</v>
      </c>
    </row>
    <row r="10" spans="1:16" ht="24" customHeight="1">
      <c r="A10" s="59">
        <f>'Year 3'!A10</f>
        <v>0</v>
      </c>
      <c r="B10" s="28">
        <f>'Year 3'!B10</f>
        <v>0</v>
      </c>
      <c r="C10" s="120">
        <f t="shared" si="3"/>
        <v>0</v>
      </c>
      <c r="D10" s="120"/>
      <c r="E10" s="120">
        <v>0</v>
      </c>
      <c r="F10" s="57">
        <f>'Year 3'!F10*1.03</f>
        <v>0</v>
      </c>
      <c r="G10" s="57">
        <f t="shared" si="0"/>
        <v>0</v>
      </c>
      <c r="H10" s="57">
        <f t="shared" si="1"/>
        <v>0</v>
      </c>
      <c r="I10" s="58">
        <f t="shared" si="2"/>
        <v>0</v>
      </c>
      <c r="J10" s="3">
        <v>0.26</v>
      </c>
      <c r="K10" s="116">
        <f>'Year 3'!K10</f>
        <v>0</v>
      </c>
      <c r="L10" s="115">
        <v>12</v>
      </c>
    </row>
    <row r="11" spans="1:16" ht="24" customHeight="1">
      <c r="A11" s="59">
        <f>'Year 3'!A11</f>
        <v>0</v>
      </c>
      <c r="B11" s="28">
        <f>'Year 3'!B11</f>
        <v>0</v>
      </c>
      <c r="C11" s="120">
        <f t="shared" si="3"/>
        <v>0</v>
      </c>
      <c r="D11" s="120"/>
      <c r="E11" s="120"/>
      <c r="F11" s="57">
        <f>'Year 3'!F11*1.03</f>
        <v>0</v>
      </c>
      <c r="G11" s="57">
        <f t="shared" si="0"/>
        <v>0</v>
      </c>
      <c r="H11" s="57">
        <f t="shared" si="1"/>
        <v>0</v>
      </c>
      <c r="I11" s="58">
        <f t="shared" si="2"/>
        <v>0</v>
      </c>
      <c r="J11" s="3">
        <v>0.26</v>
      </c>
      <c r="K11" s="116">
        <f>'Year 3'!K11</f>
        <v>0</v>
      </c>
      <c r="L11" s="115">
        <v>12</v>
      </c>
    </row>
    <row r="12" spans="1:16" ht="24" customHeight="1">
      <c r="A12" s="59">
        <f>'Year 3'!A12</f>
        <v>0</v>
      </c>
      <c r="B12" s="28" t="str">
        <f>'Year 3'!B12</f>
        <v>Grad Research Assist</v>
      </c>
      <c r="C12" s="120">
        <f t="shared" si="3"/>
        <v>0</v>
      </c>
      <c r="D12" s="120"/>
      <c r="E12" s="120"/>
      <c r="F12" s="57">
        <f>'Year 3'!F12*1.03</f>
        <v>31827</v>
      </c>
      <c r="G12" s="57">
        <f t="shared" si="0"/>
        <v>0</v>
      </c>
      <c r="H12" s="57">
        <f t="shared" si="1"/>
        <v>0</v>
      </c>
      <c r="I12" s="58">
        <f t="shared" si="2"/>
        <v>0</v>
      </c>
      <c r="J12" s="3">
        <v>0.26</v>
      </c>
      <c r="K12" s="116">
        <f>'Year 3'!K12</f>
        <v>0</v>
      </c>
      <c r="L12" s="115">
        <v>12</v>
      </c>
    </row>
    <row r="13" spans="1:16" ht="24" customHeight="1" thickBot="1">
      <c r="A13" s="59">
        <f>'Year 3'!A13</f>
        <v>0</v>
      </c>
      <c r="B13" s="28" t="str">
        <f>'Year 3'!B13</f>
        <v>Grad Research Assist</v>
      </c>
      <c r="C13" s="120">
        <f t="shared" si="3"/>
        <v>0</v>
      </c>
      <c r="D13" s="120"/>
      <c r="E13" s="120"/>
      <c r="F13" s="57">
        <f>'Year 3'!F13*1.03</f>
        <v>31827</v>
      </c>
      <c r="G13" s="57">
        <f t="shared" si="0"/>
        <v>0</v>
      </c>
      <c r="H13" s="57">
        <f t="shared" si="1"/>
        <v>0</v>
      </c>
      <c r="I13" s="58">
        <f t="shared" si="2"/>
        <v>0</v>
      </c>
      <c r="J13" s="3">
        <v>0.26</v>
      </c>
      <c r="K13" s="116">
        <f>'Year 3'!K13</f>
        <v>0</v>
      </c>
      <c r="L13" s="115">
        <v>12</v>
      </c>
    </row>
    <row r="14" spans="1:16" ht="24" customHeight="1" thickTop="1" thickBot="1">
      <c r="A14" s="5"/>
      <c r="B14" s="26" t="s">
        <v>14</v>
      </c>
      <c r="C14" s="27"/>
      <c r="D14" s="27"/>
      <c r="E14" s="5"/>
      <c r="F14" s="13"/>
      <c r="G14" s="66">
        <f>SUM(G6:G13)</f>
        <v>0</v>
      </c>
      <c r="H14" s="67">
        <f>SUM(H6:H13)</f>
        <v>0</v>
      </c>
      <c r="I14" s="68">
        <f>SUM(I6:I13)</f>
        <v>0</v>
      </c>
      <c r="J14" s="110"/>
    </row>
    <row r="15" spans="1:16" ht="15.95" customHeight="1" thickTop="1">
      <c r="A15" s="14" t="s">
        <v>5</v>
      </c>
      <c r="B15" s="62"/>
      <c r="C15" s="62"/>
      <c r="D15" s="62"/>
      <c r="E15" s="62"/>
      <c r="F15" s="62"/>
      <c r="G15" s="62"/>
      <c r="H15" s="62"/>
      <c r="I15" s="40"/>
      <c r="J15" s="2"/>
    </row>
    <row r="16" spans="1:16" ht="18" customHeight="1">
      <c r="A16" s="255"/>
      <c r="B16" s="256"/>
      <c r="C16" s="256"/>
      <c r="D16" s="256"/>
      <c r="E16" s="256"/>
      <c r="F16" s="256"/>
      <c r="G16" s="257"/>
      <c r="H16" s="124">
        <v>0</v>
      </c>
      <c r="I16" s="63">
        <f>H16</f>
        <v>0</v>
      </c>
      <c r="J16" s="110" t="s">
        <v>61</v>
      </c>
    </row>
    <row r="17" spans="1:10" ht="15.75" customHeight="1">
      <c r="A17" s="35" t="s">
        <v>19</v>
      </c>
      <c r="B17" s="265" t="s">
        <v>72</v>
      </c>
      <c r="C17" s="265"/>
      <c r="D17" s="62"/>
      <c r="E17" s="62"/>
      <c r="F17" s="62"/>
      <c r="G17" s="62"/>
      <c r="H17" s="126" t="s">
        <v>71</v>
      </c>
      <c r="I17" s="40"/>
      <c r="J17" s="2"/>
    </row>
    <row r="18" spans="1:10" ht="12.75">
      <c r="A18" s="247"/>
      <c r="B18" s="247"/>
      <c r="C18" s="247"/>
      <c r="D18" s="247"/>
      <c r="E18" s="247"/>
      <c r="F18" s="247"/>
      <c r="G18" s="247"/>
      <c r="H18" s="124">
        <v>0</v>
      </c>
      <c r="I18" s="127"/>
      <c r="J18" s="2"/>
    </row>
    <row r="19" spans="1:10" ht="12.75">
      <c r="A19" s="247"/>
      <c r="B19" s="247"/>
      <c r="C19" s="247"/>
      <c r="D19" s="247"/>
      <c r="E19" s="247"/>
      <c r="F19" s="247"/>
      <c r="G19" s="247"/>
      <c r="H19" s="124">
        <v>0</v>
      </c>
      <c r="I19" s="127"/>
      <c r="J19" s="2"/>
    </row>
    <row r="20" spans="1:10" ht="15.75" customHeight="1">
      <c r="A20" s="254"/>
      <c r="B20" s="254"/>
      <c r="C20" s="254"/>
      <c r="D20" s="254"/>
      <c r="E20" s="254"/>
      <c r="F20" s="254"/>
      <c r="G20" s="254"/>
      <c r="H20" s="125">
        <v>0</v>
      </c>
      <c r="I20" s="63">
        <f>H18+H19+H20</f>
        <v>0</v>
      </c>
      <c r="J20" s="110" t="s">
        <v>61</v>
      </c>
    </row>
    <row r="21" spans="1:10" ht="12.95" customHeight="1">
      <c r="A21" s="15" t="s">
        <v>20</v>
      </c>
      <c r="B21" s="15"/>
      <c r="C21" s="264" t="s">
        <v>71</v>
      </c>
      <c r="D21" s="264"/>
      <c r="E21" s="258" t="s">
        <v>73</v>
      </c>
      <c r="F21" s="258"/>
      <c r="G21" s="258"/>
      <c r="H21" s="122" t="s">
        <v>71</v>
      </c>
      <c r="I21" s="40"/>
      <c r="J21" s="2"/>
    </row>
    <row r="22" spans="1:10" ht="15" customHeight="1">
      <c r="A22" s="242"/>
      <c r="B22" s="243"/>
      <c r="C22" s="244">
        <v>0</v>
      </c>
      <c r="D22" s="245"/>
      <c r="E22" s="247"/>
      <c r="F22" s="247"/>
      <c r="G22" s="247"/>
      <c r="H22" s="124">
        <v>0</v>
      </c>
      <c r="I22" s="123"/>
      <c r="J22" s="2"/>
    </row>
    <row r="23" spans="1:10" ht="15.75" customHeight="1">
      <c r="A23" s="242"/>
      <c r="B23" s="243"/>
      <c r="C23" s="244">
        <v>0</v>
      </c>
      <c r="D23" s="245"/>
      <c r="E23" s="247"/>
      <c r="F23" s="247"/>
      <c r="G23" s="247"/>
      <c r="H23" s="124">
        <v>0</v>
      </c>
      <c r="I23" s="123"/>
      <c r="J23" s="2"/>
    </row>
    <row r="24" spans="1:10" ht="12.95" customHeight="1">
      <c r="A24" s="242"/>
      <c r="B24" s="243"/>
      <c r="C24" s="244">
        <v>0</v>
      </c>
      <c r="D24" s="245"/>
      <c r="E24" s="247"/>
      <c r="F24" s="247"/>
      <c r="G24" s="247"/>
      <c r="H24" s="124">
        <v>0</v>
      </c>
      <c r="I24" s="123"/>
      <c r="J24" s="2"/>
    </row>
    <row r="25" spans="1:10" ht="14.25" customHeight="1">
      <c r="A25" s="242"/>
      <c r="B25" s="243"/>
      <c r="C25" s="244">
        <v>0</v>
      </c>
      <c r="D25" s="245"/>
      <c r="E25" s="247"/>
      <c r="F25" s="247"/>
      <c r="G25" s="247"/>
      <c r="H25" s="124">
        <v>0</v>
      </c>
      <c r="I25" s="123"/>
      <c r="J25" s="2"/>
    </row>
    <row r="26" spans="1:10" ht="18" customHeight="1">
      <c r="A26" s="242"/>
      <c r="B26" s="243"/>
      <c r="C26" s="244">
        <v>0</v>
      </c>
      <c r="D26" s="245"/>
      <c r="E26" s="247"/>
      <c r="F26" s="247"/>
      <c r="G26" s="247"/>
      <c r="H26" s="124">
        <v>0</v>
      </c>
      <c r="I26" s="123"/>
      <c r="J26" s="2"/>
    </row>
    <row r="27" spans="1:10" ht="15.75" customHeight="1">
      <c r="A27" s="268"/>
      <c r="B27" s="269"/>
      <c r="C27" s="266">
        <v>0</v>
      </c>
      <c r="D27" s="267"/>
      <c r="E27" s="254"/>
      <c r="F27" s="254"/>
      <c r="G27" s="254"/>
      <c r="H27" s="125">
        <v>0</v>
      </c>
      <c r="I27" s="63">
        <f>H27+H26+H25+H24+H23+H22+C27+C26+C25+C24+C23+C22</f>
        <v>0</v>
      </c>
      <c r="J27" s="110" t="s">
        <v>61</v>
      </c>
    </row>
    <row r="28" spans="1:10" ht="12" customHeight="1">
      <c r="A28" s="14" t="s">
        <v>6</v>
      </c>
      <c r="B28" s="14"/>
      <c r="C28" s="14"/>
      <c r="D28" s="14"/>
      <c r="E28" s="14"/>
      <c r="F28" s="14"/>
      <c r="G28" s="14"/>
      <c r="H28" s="14"/>
      <c r="I28" s="40"/>
      <c r="J28" s="2"/>
    </row>
    <row r="29" spans="1:10" ht="12.95" customHeight="1">
      <c r="A29" s="19"/>
      <c r="B29" s="19"/>
      <c r="C29" s="19"/>
      <c r="D29" s="19"/>
      <c r="E29" s="254"/>
      <c r="F29" s="254"/>
      <c r="G29" s="254"/>
      <c r="H29" s="125">
        <v>0</v>
      </c>
      <c r="I29" s="64">
        <f>H29</f>
        <v>0</v>
      </c>
      <c r="J29" s="110" t="s">
        <v>61</v>
      </c>
    </row>
    <row r="30" spans="1:10" ht="12.95" customHeight="1">
      <c r="A30" s="69" t="s">
        <v>7</v>
      </c>
      <c r="B30" s="16" t="s">
        <v>8</v>
      </c>
      <c r="C30" s="5"/>
      <c r="D30" s="5"/>
      <c r="E30" s="19"/>
      <c r="F30" s="19"/>
      <c r="G30" s="19"/>
      <c r="H30" s="19"/>
      <c r="I30" s="64">
        <v>0</v>
      </c>
      <c r="J30" s="110"/>
    </row>
    <row r="31" spans="1:10" ht="12.95" customHeight="1">
      <c r="A31" s="70"/>
      <c r="B31" s="16" t="s">
        <v>9</v>
      </c>
      <c r="C31" s="5"/>
      <c r="D31" s="5"/>
      <c r="E31" s="19"/>
      <c r="F31" s="19"/>
      <c r="G31" s="19"/>
      <c r="H31" s="19"/>
      <c r="I31" s="64">
        <v>0</v>
      </c>
      <c r="J31" s="110"/>
    </row>
    <row r="32" spans="1:10" ht="12" customHeight="1">
      <c r="A32" s="14" t="s">
        <v>21</v>
      </c>
      <c r="B32" s="14"/>
      <c r="C32" s="14"/>
      <c r="D32" s="14"/>
      <c r="E32" s="14"/>
      <c r="F32" s="14"/>
      <c r="G32" s="14"/>
      <c r="H32" s="14"/>
      <c r="I32" s="40"/>
      <c r="J32" s="2"/>
    </row>
    <row r="33" spans="1:10" ht="12.75" customHeight="1">
      <c r="A33" s="19"/>
      <c r="B33" s="19"/>
      <c r="C33" s="19"/>
      <c r="D33" s="19"/>
      <c r="E33" s="19"/>
      <c r="F33" s="19"/>
      <c r="G33" s="19"/>
      <c r="H33" s="19"/>
      <c r="I33" s="64">
        <v>0</v>
      </c>
      <c r="J33" s="110" t="s">
        <v>61</v>
      </c>
    </row>
    <row r="34" spans="1:10">
      <c r="A34" s="14" t="s">
        <v>22</v>
      </c>
      <c r="B34" s="14"/>
      <c r="C34" s="260" t="s">
        <v>71</v>
      </c>
      <c r="D34" s="260"/>
      <c r="E34" s="260" t="s">
        <v>72</v>
      </c>
      <c r="F34" s="260"/>
      <c r="G34" s="260"/>
      <c r="H34" s="128" t="s">
        <v>71</v>
      </c>
      <c r="I34" s="40"/>
      <c r="J34" s="2"/>
    </row>
    <row r="35" spans="1:10" ht="15" customHeight="1">
      <c r="A35" s="242"/>
      <c r="B35" s="243"/>
      <c r="C35" s="244">
        <v>0</v>
      </c>
      <c r="D35" s="245"/>
      <c r="E35" s="247"/>
      <c r="F35" s="247"/>
      <c r="G35" s="247"/>
      <c r="H35" s="129">
        <v>0</v>
      </c>
      <c r="I35" s="123"/>
      <c r="J35" s="2"/>
    </row>
    <row r="36" spans="1:10" ht="15" customHeight="1">
      <c r="A36" s="242"/>
      <c r="B36" s="243"/>
      <c r="C36" s="244">
        <v>0</v>
      </c>
      <c r="D36" s="245"/>
      <c r="E36" s="247"/>
      <c r="F36" s="247"/>
      <c r="G36" s="247"/>
      <c r="H36" s="129">
        <v>0</v>
      </c>
      <c r="I36" s="123"/>
      <c r="J36" s="2"/>
    </row>
    <row r="37" spans="1:10" ht="15" customHeight="1">
      <c r="A37" s="242"/>
      <c r="B37" s="243"/>
      <c r="C37" s="244">
        <v>0</v>
      </c>
      <c r="D37" s="245"/>
      <c r="E37" s="247"/>
      <c r="F37" s="247"/>
      <c r="G37" s="247"/>
      <c r="H37" s="129">
        <v>0</v>
      </c>
      <c r="I37" s="123"/>
      <c r="J37" s="2"/>
    </row>
    <row r="38" spans="1:10" ht="19.5" customHeight="1">
      <c r="A38" s="248"/>
      <c r="B38" s="249"/>
      <c r="C38" s="250">
        <v>0</v>
      </c>
      <c r="D38" s="251"/>
      <c r="E38" s="248"/>
      <c r="F38" s="252"/>
      <c r="G38" s="249"/>
      <c r="H38" s="130">
        <v>0</v>
      </c>
      <c r="I38" s="63">
        <f>H38+H37+H36+H35+C38+C37+C36+C35</f>
        <v>0</v>
      </c>
      <c r="J38" s="110" t="s">
        <v>61</v>
      </c>
    </row>
    <row r="39" spans="1:10" ht="15.75" customHeight="1" thickBot="1">
      <c r="A39" s="162" t="s">
        <v>31</v>
      </c>
      <c r="B39" s="163"/>
      <c r="C39" s="163"/>
      <c r="D39" s="163"/>
      <c r="E39" s="171"/>
      <c r="F39" s="163"/>
      <c r="G39" s="163"/>
      <c r="H39" s="172" t="s">
        <v>32</v>
      </c>
      <c r="I39" s="173">
        <v>0</v>
      </c>
      <c r="J39" s="110"/>
    </row>
    <row r="40" spans="1:10" ht="27.75" customHeight="1" thickTop="1" thickBot="1">
      <c r="A40" s="17" t="s">
        <v>10</v>
      </c>
      <c r="B40" s="15"/>
      <c r="C40" s="5"/>
      <c r="D40" s="5"/>
      <c r="E40" s="72" t="s">
        <v>13</v>
      </c>
      <c r="F40" s="5"/>
      <c r="G40" s="5"/>
      <c r="H40" s="29" t="s">
        <v>24</v>
      </c>
      <c r="I40" s="65">
        <f>SUM(I14:I39)</f>
        <v>0</v>
      </c>
      <c r="J40" s="110"/>
    </row>
    <row r="41" spans="1:10" ht="14.25" thickTop="1" thickBot="1">
      <c r="A41" s="164" t="s">
        <v>31</v>
      </c>
      <c r="B41" s="165"/>
      <c r="C41" s="166"/>
      <c r="D41" s="167"/>
      <c r="E41" s="168"/>
      <c r="F41" s="168"/>
      <c r="G41" s="169"/>
      <c r="H41" s="170" t="s">
        <v>12</v>
      </c>
      <c r="I41" s="174">
        <v>0</v>
      </c>
      <c r="J41" s="111"/>
    </row>
    <row r="42" spans="1:10" ht="30.75" customHeight="1" thickTop="1" thickBot="1">
      <c r="A42" s="45" t="s">
        <v>11</v>
      </c>
      <c r="B42" s="46"/>
      <c r="C42" s="46"/>
      <c r="D42" s="46"/>
      <c r="E42" s="47"/>
      <c r="F42" s="48"/>
      <c r="G42" s="49"/>
      <c r="H42" s="29" t="s">
        <v>24</v>
      </c>
      <c r="I42" s="65">
        <f>SUM(I41+I40)</f>
        <v>0</v>
      </c>
      <c r="J42" s="110"/>
    </row>
    <row r="43" spans="1:10" ht="17.25" customHeight="1" thickTop="1">
      <c r="A43" s="17" t="s">
        <v>29</v>
      </c>
      <c r="B43" s="19"/>
      <c r="C43" s="19"/>
      <c r="D43" s="19"/>
      <c r="E43" s="20"/>
      <c r="F43" s="21"/>
      <c r="G43" s="42"/>
      <c r="H43" s="44"/>
      <c r="I43" s="43"/>
      <c r="J43" s="2"/>
    </row>
    <row r="44" spans="1:10" ht="3.75" customHeight="1">
      <c r="A44" s="50"/>
      <c r="B44" s="51"/>
      <c r="C44" s="51"/>
      <c r="D44" s="51"/>
      <c r="E44" s="52"/>
      <c r="F44" s="53"/>
      <c r="G44" s="54"/>
      <c r="H44" s="55"/>
      <c r="I44" s="56"/>
      <c r="J44" s="2"/>
    </row>
    <row r="45" spans="1:10" ht="13.5" customHeight="1">
      <c r="A45" s="22" t="s">
        <v>62</v>
      </c>
      <c r="B45" s="14"/>
      <c r="C45" s="37"/>
      <c r="D45" s="37"/>
      <c r="E45" s="38" t="s">
        <v>28</v>
      </c>
      <c r="F45" s="36"/>
      <c r="G45" s="14"/>
      <c r="H45" s="14"/>
      <c r="I45" s="41" t="s">
        <v>27</v>
      </c>
    </row>
    <row r="46" spans="1:10" ht="11.25" customHeight="1">
      <c r="A46" s="1"/>
    </row>
    <row r="47" spans="1:10" ht="21" customHeight="1">
      <c r="H47" s="158" t="s">
        <v>92</v>
      </c>
      <c r="I47" s="178">
        <f>I14+I16+I27+I29+I33+I38</f>
        <v>0</v>
      </c>
      <c r="J47" s="121"/>
    </row>
    <row r="48" spans="1:10" ht="22.5">
      <c r="H48" s="158" t="s">
        <v>91</v>
      </c>
      <c r="I48" s="175">
        <v>0.47</v>
      </c>
    </row>
    <row r="49" spans="8:10" ht="21" customHeight="1">
      <c r="H49" s="158" t="s">
        <v>99</v>
      </c>
      <c r="I49" s="178">
        <f>I47*I48</f>
        <v>0</v>
      </c>
      <c r="J49" s="121"/>
    </row>
  </sheetData>
  <mergeCells count="42">
    <mergeCell ref="E29:G29"/>
    <mergeCell ref="C4:E4"/>
    <mergeCell ref="G1:I1"/>
    <mergeCell ref="C21:D21"/>
    <mergeCell ref="E21:G21"/>
    <mergeCell ref="A16:G16"/>
    <mergeCell ref="B17:C17"/>
    <mergeCell ref="A18:G18"/>
    <mergeCell ref="A19:G19"/>
    <mergeCell ref="A20:G20"/>
    <mergeCell ref="A22:B22"/>
    <mergeCell ref="C22:D22"/>
    <mergeCell ref="E22:G22"/>
    <mergeCell ref="A23:B23"/>
    <mergeCell ref="C23:D23"/>
    <mergeCell ref="E23:G23"/>
    <mergeCell ref="E27:G27"/>
    <mergeCell ref="A24:B24"/>
    <mergeCell ref="C24:D24"/>
    <mergeCell ref="E24:G24"/>
    <mergeCell ref="A25:B25"/>
    <mergeCell ref="C25:D25"/>
    <mergeCell ref="E25:G25"/>
    <mergeCell ref="A26:B26"/>
    <mergeCell ref="C26:D26"/>
    <mergeCell ref="E26:G26"/>
    <mergeCell ref="A27:B27"/>
    <mergeCell ref="C27:D27"/>
    <mergeCell ref="A38:B38"/>
    <mergeCell ref="C38:D38"/>
    <mergeCell ref="E38:G38"/>
    <mergeCell ref="A36:B36"/>
    <mergeCell ref="C36:D36"/>
    <mergeCell ref="E36:G36"/>
    <mergeCell ref="A37:B37"/>
    <mergeCell ref="C37:D37"/>
    <mergeCell ref="E37:G37"/>
    <mergeCell ref="C34:D34"/>
    <mergeCell ref="E34:G34"/>
    <mergeCell ref="A35:B35"/>
    <mergeCell ref="C35:D35"/>
    <mergeCell ref="E35:G35"/>
  </mergeCells>
  <phoneticPr fontId="0" type="noConversion"/>
  <printOptions gridLinesSet="0"/>
  <pageMargins left="0.54" right="0.47" top="0.27" bottom="0.25" header="0.27" footer="0.25"/>
  <pageSetup scale="74" orientation="portrait" horizontalDpi="4294967292" vertic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GridLines="0" showZeros="0" zoomScaleNormal="100" workbookViewId="0">
      <selection activeCell="N11" sqref="N11"/>
    </sheetView>
  </sheetViews>
  <sheetFormatPr defaultColWidth="11.42578125" defaultRowHeight="12"/>
  <cols>
    <col min="1" max="1" width="25.85546875" customWidth="1"/>
    <col min="2" max="2" width="10.28515625" customWidth="1"/>
    <col min="3" max="4" width="7" customWidth="1"/>
    <col min="5" max="5" width="7.28515625" customWidth="1"/>
    <col min="6" max="6" width="10.5703125" customWidth="1"/>
    <col min="7" max="7" width="12.42578125" customWidth="1"/>
    <col min="8" max="8" width="12.28515625" customWidth="1"/>
    <col min="9" max="9" width="15.42578125" customWidth="1"/>
    <col min="10" max="10" width="13.140625" customWidth="1"/>
  </cols>
  <sheetData>
    <row r="1" spans="1:16" ht="12.75">
      <c r="A1" s="71" t="s">
        <v>30</v>
      </c>
      <c r="B1" s="25"/>
      <c r="C1" s="25"/>
      <c r="D1" s="25"/>
      <c r="E1" s="25"/>
      <c r="F1" s="25"/>
      <c r="G1" s="253">
        <f>'Year 1'!G1:I1</f>
        <v>0</v>
      </c>
      <c r="H1" s="253"/>
      <c r="I1" s="253"/>
      <c r="N1" t="s">
        <v>100</v>
      </c>
    </row>
    <row r="2" spans="1:16" ht="19.5" customHeight="1">
      <c r="A2" s="4"/>
      <c r="B2" s="23" t="s">
        <v>0</v>
      </c>
      <c r="C2" s="4"/>
      <c r="D2" s="4"/>
      <c r="E2" s="4"/>
      <c r="F2" s="4"/>
      <c r="G2" s="101" t="s">
        <v>1</v>
      </c>
      <c r="H2" s="33"/>
      <c r="I2" s="101" t="s">
        <v>2</v>
      </c>
      <c r="N2" s="186">
        <f>'Year 4'!G3</f>
        <v>1096</v>
      </c>
      <c r="O2" s="187">
        <v>12</v>
      </c>
      <c r="P2" s="188"/>
    </row>
    <row r="3" spans="1:16" ht="18" customHeight="1">
      <c r="A3" s="5"/>
      <c r="B3" s="24" t="s">
        <v>3</v>
      </c>
      <c r="C3" s="6"/>
      <c r="D3" s="6"/>
      <c r="E3" s="5"/>
      <c r="F3" s="5"/>
      <c r="G3" s="136">
        <f>DATE(YEAR(N2),MONTH(N2)+O2,DAY(N2))</f>
        <v>1461</v>
      </c>
      <c r="H3" s="135"/>
      <c r="I3" s="189">
        <f>DATE(YEAR(N3),MONTH(N3)+O3,DAY(N3))</f>
        <v>1461</v>
      </c>
      <c r="J3" s="34"/>
      <c r="N3" s="186">
        <f>'Year 4'!I3</f>
        <v>1096</v>
      </c>
      <c r="O3" s="187">
        <v>12</v>
      </c>
      <c r="P3" s="187"/>
    </row>
    <row r="4" spans="1:16" ht="12" customHeight="1">
      <c r="A4" s="7" t="s">
        <v>17</v>
      </c>
      <c r="B4" s="8"/>
      <c r="C4" s="261" t="s">
        <v>66</v>
      </c>
      <c r="D4" s="262"/>
      <c r="E4" s="263"/>
      <c r="F4" s="9"/>
      <c r="G4" s="30" t="s">
        <v>18</v>
      </c>
      <c r="H4" s="31"/>
      <c r="I4" s="32"/>
    </row>
    <row r="5" spans="1:16" ht="32.1" customHeight="1">
      <c r="A5" s="10" t="s">
        <v>4</v>
      </c>
      <c r="B5" s="39" t="s">
        <v>26</v>
      </c>
      <c r="C5" s="112" t="s">
        <v>63</v>
      </c>
      <c r="D5" s="112" t="s">
        <v>64</v>
      </c>
      <c r="E5" s="112" t="s">
        <v>65</v>
      </c>
      <c r="F5" s="11" t="s">
        <v>67</v>
      </c>
      <c r="G5" s="11" t="s">
        <v>15</v>
      </c>
      <c r="H5" s="11" t="s">
        <v>16</v>
      </c>
      <c r="I5" s="12" t="s">
        <v>25</v>
      </c>
      <c r="J5" s="114" t="s">
        <v>69</v>
      </c>
      <c r="K5" s="113" t="s">
        <v>68</v>
      </c>
      <c r="L5" s="113" t="s">
        <v>70</v>
      </c>
    </row>
    <row r="6" spans="1:16" ht="24" customHeight="1">
      <c r="A6" s="59">
        <f>'Year 4'!A6</f>
        <v>0</v>
      </c>
      <c r="B6" s="28" t="str">
        <f>'Year 4'!B6</f>
        <v xml:space="preserve">Principal Investigator </v>
      </c>
      <c r="C6" s="120">
        <f>12*K6</f>
        <v>0</v>
      </c>
      <c r="D6" s="120"/>
      <c r="E6" s="120">
        <v>0</v>
      </c>
      <c r="F6" s="57">
        <f>'Year 4'!F6*1.03</f>
        <v>0</v>
      </c>
      <c r="G6" s="57">
        <f t="shared" ref="G6:G13" si="0">F6*K6/12*L6</f>
        <v>0</v>
      </c>
      <c r="H6" s="57">
        <f t="shared" ref="H6:H13" si="1">G6*J6</f>
        <v>0</v>
      </c>
      <c r="I6" s="58">
        <f t="shared" ref="I6:I13" si="2">G6+H6</f>
        <v>0</v>
      </c>
      <c r="J6" s="3">
        <v>0.26</v>
      </c>
      <c r="K6" s="116">
        <f>'Year 4'!K6</f>
        <v>0</v>
      </c>
      <c r="L6" s="115">
        <v>12</v>
      </c>
    </row>
    <row r="7" spans="1:16" ht="24" customHeight="1">
      <c r="A7" s="59">
        <f>'Year 4'!A7</f>
        <v>0</v>
      </c>
      <c r="B7" s="28">
        <f>'Year 4'!B7</f>
        <v>0</v>
      </c>
      <c r="C7" s="120">
        <f t="shared" ref="C7:C13" si="3">12*K7</f>
        <v>0</v>
      </c>
      <c r="D7" s="120"/>
      <c r="E7" s="120"/>
      <c r="F7" s="57">
        <f>'Year 4'!F7*1.03</f>
        <v>0</v>
      </c>
      <c r="G7" s="57">
        <f t="shared" si="0"/>
        <v>0</v>
      </c>
      <c r="H7" s="57">
        <f t="shared" si="1"/>
        <v>0</v>
      </c>
      <c r="I7" s="58">
        <f t="shared" si="2"/>
        <v>0</v>
      </c>
      <c r="J7" s="3">
        <v>0.26</v>
      </c>
      <c r="K7" s="116">
        <f>'Year 4'!K7</f>
        <v>0</v>
      </c>
      <c r="L7" s="115">
        <v>12</v>
      </c>
    </row>
    <row r="8" spans="1:16" ht="24" customHeight="1">
      <c r="A8" s="59">
        <f>'Year 4'!A8</f>
        <v>0</v>
      </c>
      <c r="B8" s="28">
        <f>'Year 4'!B8</f>
        <v>0</v>
      </c>
      <c r="C8" s="120">
        <f t="shared" si="3"/>
        <v>0</v>
      </c>
      <c r="D8" s="120"/>
      <c r="E8" s="120"/>
      <c r="F8" s="57">
        <f>'Year 4'!F8*1.03</f>
        <v>0</v>
      </c>
      <c r="G8" s="57">
        <f t="shared" si="0"/>
        <v>0</v>
      </c>
      <c r="H8" s="57">
        <f t="shared" si="1"/>
        <v>0</v>
      </c>
      <c r="I8" s="58">
        <f t="shared" si="2"/>
        <v>0</v>
      </c>
      <c r="J8" s="3">
        <v>0.26</v>
      </c>
      <c r="K8" s="116">
        <f>'Year 4'!K8</f>
        <v>0</v>
      </c>
      <c r="L8" s="115">
        <v>12</v>
      </c>
    </row>
    <row r="9" spans="1:16" ht="24" customHeight="1">
      <c r="A9" s="59">
        <f>'Year 4'!A9</f>
        <v>0</v>
      </c>
      <c r="B9" s="28">
        <f>'Year 4'!B9</f>
        <v>0</v>
      </c>
      <c r="C9" s="120">
        <f t="shared" si="3"/>
        <v>0</v>
      </c>
      <c r="D9" s="120"/>
      <c r="E9" s="120"/>
      <c r="F9" s="57">
        <f>'Year 4'!F9*1.03</f>
        <v>0</v>
      </c>
      <c r="G9" s="57">
        <f t="shared" si="0"/>
        <v>0</v>
      </c>
      <c r="H9" s="57">
        <f t="shared" si="1"/>
        <v>0</v>
      </c>
      <c r="I9" s="58">
        <f t="shared" si="2"/>
        <v>0</v>
      </c>
      <c r="J9" s="3">
        <v>0.26</v>
      </c>
      <c r="K9" s="116">
        <f>'Year 4'!K9</f>
        <v>0</v>
      </c>
      <c r="L9" s="115">
        <v>12</v>
      </c>
    </row>
    <row r="10" spans="1:16" ht="24" customHeight="1">
      <c r="A10" s="59">
        <f>'Year 4'!A10</f>
        <v>0</v>
      </c>
      <c r="B10" s="28">
        <f>'Year 4'!B10</f>
        <v>0</v>
      </c>
      <c r="C10" s="120">
        <f t="shared" si="3"/>
        <v>0</v>
      </c>
      <c r="D10" s="120"/>
      <c r="E10" s="120">
        <v>0</v>
      </c>
      <c r="F10" s="57">
        <f>'Year 4'!F10*1.03</f>
        <v>0</v>
      </c>
      <c r="G10" s="57">
        <f t="shared" si="0"/>
        <v>0</v>
      </c>
      <c r="H10" s="57">
        <f t="shared" si="1"/>
        <v>0</v>
      </c>
      <c r="I10" s="58">
        <f t="shared" si="2"/>
        <v>0</v>
      </c>
      <c r="J10" s="3">
        <v>0.26</v>
      </c>
      <c r="K10" s="116">
        <f>'Year 4'!K10</f>
        <v>0</v>
      </c>
      <c r="L10" s="115">
        <v>12</v>
      </c>
    </row>
    <row r="11" spans="1:16" ht="24" customHeight="1">
      <c r="A11" s="59">
        <f>'Year 4'!A11</f>
        <v>0</v>
      </c>
      <c r="B11" s="28">
        <f>'Year 4'!B11</f>
        <v>0</v>
      </c>
      <c r="C11" s="120">
        <f t="shared" si="3"/>
        <v>0</v>
      </c>
      <c r="D11" s="120"/>
      <c r="E11" s="120"/>
      <c r="F11" s="57">
        <f>'Year 4'!F11*1.03</f>
        <v>0</v>
      </c>
      <c r="G11" s="57">
        <f t="shared" si="0"/>
        <v>0</v>
      </c>
      <c r="H11" s="57">
        <f t="shared" si="1"/>
        <v>0</v>
      </c>
      <c r="I11" s="58">
        <f t="shared" si="2"/>
        <v>0</v>
      </c>
      <c r="J11" s="3">
        <v>0.26</v>
      </c>
      <c r="K11" s="116">
        <f>'Year 4'!K11</f>
        <v>0</v>
      </c>
      <c r="L11" s="115">
        <v>12</v>
      </c>
    </row>
    <row r="12" spans="1:16" ht="24" customHeight="1">
      <c r="A12" s="59">
        <f>'Year 4'!A12</f>
        <v>0</v>
      </c>
      <c r="B12" s="28" t="str">
        <f>'Year 4'!B12</f>
        <v>Grad Research Assist</v>
      </c>
      <c r="C12" s="120">
        <f t="shared" si="3"/>
        <v>0</v>
      </c>
      <c r="D12" s="120"/>
      <c r="E12" s="120"/>
      <c r="F12" s="57">
        <f>'Year 4'!F12*1.03</f>
        <v>32782</v>
      </c>
      <c r="G12" s="57">
        <f t="shared" si="0"/>
        <v>0</v>
      </c>
      <c r="H12" s="57">
        <f t="shared" si="1"/>
        <v>0</v>
      </c>
      <c r="I12" s="58">
        <f t="shared" si="2"/>
        <v>0</v>
      </c>
      <c r="J12" s="3">
        <v>0.26</v>
      </c>
      <c r="K12" s="116">
        <f>'Year 4'!K12</f>
        <v>0</v>
      </c>
      <c r="L12" s="115">
        <v>12</v>
      </c>
    </row>
    <row r="13" spans="1:16" ht="24" customHeight="1" thickBot="1">
      <c r="A13" s="59">
        <f>'Year 4'!A13</f>
        <v>0</v>
      </c>
      <c r="B13" s="28" t="str">
        <f>'Year 4'!B13</f>
        <v>Grad Research Assist</v>
      </c>
      <c r="C13" s="120">
        <f t="shared" si="3"/>
        <v>0</v>
      </c>
      <c r="D13" s="120"/>
      <c r="E13" s="120"/>
      <c r="F13" s="57">
        <f>'Year 4'!F13*1.03</f>
        <v>32782</v>
      </c>
      <c r="G13" s="57">
        <f t="shared" si="0"/>
        <v>0</v>
      </c>
      <c r="H13" s="57">
        <f t="shared" si="1"/>
        <v>0</v>
      </c>
      <c r="I13" s="58">
        <f t="shared" si="2"/>
        <v>0</v>
      </c>
      <c r="J13" s="3">
        <v>0.26</v>
      </c>
      <c r="K13" s="116">
        <f>'Year 4'!K13</f>
        <v>0</v>
      </c>
      <c r="L13" s="115">
        <v>12</v>
      </c>
    </row>
    <row r="14" spans="1:16" ht="24" customHeight="1" thickTop="1" thickBot="1">
      <c r="A14" s="5"/>
      <c r="B14" s="26" t="s">
        <v>14</v>
      </c>
      <c r="C14" s="27"/>
      <c r="D14" s="27"/>
      <c r="E14" s="5"/>
      <c r="F14" s="13"/>
      <c r="G14" s="66">
        <f>SUM(G6:G13)</f>
        <v>0</v>
      </c>
      <c r="H14" s="67">
        <f>SUM(H6:H13)</f>
        <v>0</v>
      </c>
      <c r="I14" s="68">
        <f>SUM(I6:I13)</f>
        <v>0</v>
      </c>
      <c r="J14" s="110"/>
    </row>
    <row r="15" spans="1:16" ht="15.95" customHeight="1" thickTop="1">
      <c r="A15" s="14" t="s">
        <v>5</v>
      </c>
      <c r="B15" s="62"/>
      <c r="C15" s="62"/>
      <c r="D15" s="62"/>
      <c r="E15" s="62"/>
      <c r="F15" s="62"/>
      <c r="G15" s="62"/>
      <c r="H15" s="62"/>
      <c r="I15" s="40"/>
      <c r="J15" s="2"/>
    </row>
    <row r="16" spans="1:16" ht="18" customHeight="1">
      <c r="A16" s="255"/>
      <c r="B16" s="256"/>
      <c r="C16" s="256"/>
      <c r="D16" s="256"/>
      <c r="E16" s="256"/>
      <c r="F16" s="256"/>
      <c r="G16" s="257"/>
      <c r="H16" s="124">
        <v>0</v>
      </c>
      <c r="I16" s="63">
        <f>H16</f>
        <v>0</v>
      </c>
      <c r="J16" s="110" t="s">
        <v>61</v>
      </c>
    </row>
    <row r="17" spans="1:10" ht="15.75" customHeight="1">
      <c r="A17" s="35" t="s">
        <v>19</v>
      </c>
      <c r="B17" s="265" t="s">
        <v>72</v>
      </c>
      <c r="C17" s="265"/>
      <c r="D17" s="62"/>
      <c r="E17" s="62"/>
      <c r="F17" s="62"/>
      <c r="G17" s="62"/>
      <c r="H17" s="126" t="s">
        <v>71</v>
      </c>
      <c r="I17" s="40"/>
      <c r="J17" s="2"/>
    </row>
    <row r="18" spans="1:10" ht="12.75">
      <c r="A18" s="247"/>
      <c r="B18" s="247"/>
      <c r="C18" s="247"/>
      <c r="D18" s="247"/>
      <c r="E18" s="247"/>
      <c r="F18" s="247"/>
      <c r="G18" s="247"/>
      <c r="H18" s="124">
        <v>0</v>
      </c>
      <c r="I18" s="127"/>
      <c r="J18" s="2"/>
    </row>
    <row r="19" spans="1:10" ht="12.75">
      <c r="A19" s="247"/>
      <c r="B19" s="247"/>
      <c r="C19" s="247"/>
      <c r="D19" s="247"/>
      <c r="E19" s="247"/>
      <c r="F19" s="247"/>
      <c r="G19" s="247"/>
      <c r="H19" s="124">
        <v>0</v>
      </c>
      <c r="I19" s="127"/>
      <c r="J19" s="2"/>
    </row>
    <row r="20" spans="1:10" ht="15.75" customHeight="1">
      <c r="A20" s="254"/>
      <c r="B20" s="254"/>
      <c r="C20" s="254"/>
      <c r="D20" s="254"/>
      <c r="E20" s="254"/>
      <c r="F20" s="254"/>
      <c r="G20" s="254"/>
      <c r="H20" s="125">
        <v>0</v>
      </c>
      <c r="I20" s="63">
        <f>H18+H19+H20</f>
        <v>0</v>
      </c>
      <c r="J20" s="110" t="s">
        <v>61</v>
      </c>
    </row>
    <row r="21" spans="1:10" ht="12.95" customHeight="1">
      <c r="A21" s="15" t="s">
        <v>20</v>
      </c>
      <c r="B21" s="15"/>
      <c r="C21" s="264" t="s">
        <v>71</v>
      </c>
      <c r="D21" s="264"/>
      <c r="E21" s="258" t="s">
        <v>73</v>
      </c>
      <c r="F21" s="258"/>
      <c r="G21" s="258"/>
      <c r="H21" s="122" t="s">
        <v>71</v>
      </c>
      <c r="I21" s="40"/>
      <c r="J21" s="2"/>
    </row>
    <row r="22" spans="1:10" ht="15" customHeight="1">
      <c r="A22" s="242"/>
      <c r="B22" s="243"/>
      <c r="C22" s="244">
        <v>0</v>
      </c>
      <c r="D22" s="245"/>
      <c r="E22" s="247"/>
      <c r="F22" s="247"/>
      <c r="G22" s="247"/>
      <c r="H22" s="124">
        <v>0</v>
      </c>
      <c r="I22" s="123"/>
      <c r="J22" s="2"/>
    </row>
    <row r="23" spans="1:10" ht="15.75" customHeight="1">
      <c r="A23" s="242"/>
      <c r="B23" s="243"/>
      <c r="C23" s="244">
        <v>0</v>
      </c>
      <c r="D23" s="245"/>
      <c r="E23" s="247"/>
      <c r="F23" s="247"/>
      <c r="G23" s="247"/>
      <c r="H23" s="124">
        <v>0</v>
      </c>
      <c r="I23" s="123"/>
      <c r="J23" s="2"/>
    </row>
    <row r="24" spans="1:10" ht="12.95" customHeight="1">
      <c r="A24" s="242"/>
      <c r="B24" s="243"/>
      <c r="C24" s="244">
        <v>0</v>
      </c>
      <c r="D24" s="245"/>
      <c r="E24" s="247"/>
      <c r="F24" s="247"/>
      <c r="G24" s="247"/>
      <c r="H24" s="124">
        <v>0</v>
      </c>
      <c r="I24" s="123"/>
      <c r="J24" s="2"/>
    </row>
    <row r="25" spans="1:10" ht="14.25" customHeight="1">
      <c r="A25" s="242"/>
      <c r="B25" s="243"/>
      <c r="C25" s="244">
        <v>0</v>
      </c>
      <c r="D25" s="245"/>
      <c r="E25" s="247"/>
      <c r="F25" s="247"/>
      <c r="G25" s="247"/>
      <c r="H25" s="124">
        <v>0</v>
      </c>
      <c r="I25" s="123"/>
      <c r="J25" s="2"/>
    </row>
    <row r="26" spans="1:10" ht="18" customHeight="1">
      <c r="A26" s="242"/>
      <c r="B26" s="243"/>
      <c r="C26" s="244">
        <v>0</v>
      </c>
      <c r="D26" s="245"/>
      <c r="E26" s="247"/>
      <c r="F26" s="247"/>
      <c r="G26" s="247"/>
      <c r="H26" s="124">
        <v>0</v>
      </c>
      <c r="I26" s="123"/>
      <c r="J26" s="2"/>
    </row>
    <row r="27" spans="1:10" ht="15.75" customHeight="1">
      <c r="A27" s="268"/>
      <c r="B27" s="269"/>
      <c r="C27" s="266">
        <v>0</v>
      </c>
      <c r="D27" s="267"/>
      <c r="E27" s="254"/>
      <c r="F27" s="254"/>
      <c r="G27" s="254"/>
      <c r="H27" s="125">
        <v>0</v>
      </c>
      <c r="I27" s="63">
        <f>H27+H26+H25+H24+H23+H22+C27+C26+C25+C24+C23+C22</f>
        <v>0</v>
      </c>
      <c r="J27" s="110" t="s">
        <v>61</v>
      </c>
    </row>
    <row r="28" spans="1:10" ht="12" customHeight="1">
      <c r="A28" s="14" t="s">
        <v>6</v>
      </c>
      <c r="B28" s="14"/>
      <c r="C28" s="14"/>
      <c r="D28" s="14"/>
      <c r="E28" s="14"/>
      <c r="F28" s="14"/>
      <c r="G28" s="14"/>
      <c r="H28" s="14"/>
      <c r="I28" s="40"/>
      <c r="J28" s="2"/>
    </row>
    <row r="29" spans="1:10" ht="12.95" customHeight="1">
      <c r="A29" s="19"/>
      <c r="B29" s="19"/>
      <c r="C29" s="19"/>
      <c r="D29" s="19"/>
      <c r="E29" s="254"/>
      <c r="F29" s="254"/>
      <c r="G29" s="254"/>
      <c r="H29" s="125">
        <v>0</v>
      </c>
      <c r="I29" s="64">
        <f>H29</f>
        <v>0</v>
      </c>
      <c r="J29" s="110" t="s">
        <v>61</v>
      </c>
    </row>
    <row r="30" spans="1:10" ht="12.95" customHeight="1">
      <c r="A30" s="69" t="s">
        <v>7</v>
      </c>
      <c r="B30" s="16" t="s">
        <v>8</v>
      </c>
      <c r="C30" s="5"/>
      <c r="D30" s="5"/>
      <c r="E30" s="19"/>
      <c r="F30" s="19"/>
      <c r="G30" s="19"/>
      <c r="H30" s="19"/>
      <c r="I30" s="64">
        <v>0</v>
      </c>
      <c r="J30" s="110"/>
    </row>
    <row r="31" spans="1:10" ht="12.95" customHeight="1">
      <c r="A31" s="70"/>
      <c r="B31" s="16" t="s">
        <v>9</v>
      </c>
      <c r="C31" s="5"/>
      <c r="D31" s="5"/>
      <c r="E31" s="19"/>
      <c r="F31" s="19"/>
      <c r="G31" s="19"/>
      <c r="H31" s="19"/>
      <c r="I31" s="64">
        <v>0</v>
      </c>
      <c r="J31" s="110"/>
    </row>
    <row r="32" spans="1:10" ht="12" customHeight="1">
      <c r="A32" s="14" t="s">
        <v>21</v>
      </c>
      <c r="B32" s="14"/>
      <c r="C32" s="14"/>
      <c r="D32" s="14"/>
      <c r="E32" s="14"/>
      <c r="F32" s="14"/>
      <c r="G32" s="14"/>
      <c r="H32" s="14"/>
      <c r="I32" s="40"/>
      <c r="J32" s="2"/>
    </row>
    <row r="33" spans="1:10" ht="12.75" customHeight="1">
      <c r="A33" s="19"/>
      <c r="B33" s="19"/>
      <c r="C33" s="19"/>
      <c r="D33" s="19"/>
      <c r="E33" s="19"/>
      <c r="F33" s="19"/>
      <c r="G33" s="19"/>
      <c r="H33" s="19"/>
      <c r="I33" s="64">
        <v>0</v>
      </c>
      <c r="J33" s="110" t="s">
        <v>61</v>
      </c>
    </row>
    <row r="34" spans="1:10">
      <c r="A34" s="14" t="s">
        <v>22</v>
      </c>
      <c r="B34" s="14"/>
      <c r="C34" s="260" t="s">
        <v>71</v>
      </c>
      <c r="D34" s="260"/>
      <c r="E34" s="260" t="s">
        <v>72</v>
      </c>
      <c r="F34" s="260"/>
      <c r="G34" s="260"/>
      <c r="H34" s="128" t="s">
        <v>71</v>
      </c>
      <c r="I34" s="40"/>
      <c r="J34" s="2"/>
    </row>
    <row r="35" spans="1:10" ht="15" customHeight="1">
      <c r="A35" s="242"/>
      <c r="B35" s="243"/>
      <c r="C35" s="244">
        <v>0</v>
      </c>
      <c r="D35" s="245"/>
      <c r="E35" s="247"/>
      <c r="F35" s="247"/>
      <c r="G35" s="247"/>
      <c r="H35" s="129">
        <v>0</v>
      </c>
      <c r="I35" s="123"/>
      <c r="J35" s="2"/>
    </row>
    <row r="36" spans="1:10" ht="15" customHeight="1">
      <c r="A36" s="242"/>
      <c r="B36" s="243"/>
      <c r="C36" s="244">
        <v>0</v>
      </c>
      <c r="D36" s="245"/>
      <c r="E36" s="247"/>
      <c r="F36" s="247"/>
      <c r="G36" s="247"/>
      <c r="H36" s="129">
        <v>0</v>
      </c>
      <c r="I36" s="123"/>
      <c r="J36" s="2"/>
    </row>
    <row r="37" spans="1:10" ht="15" customHeight="1">
      <c r="A37" s="242"/>
      <c r="B37" s="243"/>
      <c r="C37" s="244">
        <v>0</v>
      </c>
      <c r="D37" s="245"/>
      <c r="E37" s="247"/>
      <c r="F37" s="247"/>
      <c r="G37" s="247"/>
      <c r="H37" s="129">
        <v>0</v>
      </c>
      <c r="I37" s="123"/>
      <c r="J37" s="2"/>
    </row>
    <row r="38" spans="1:10" ht="19.5" customHeight="1">
      <c r="A38" s="248"/>
      <c r="B38" s="249"/>
      <c r="C38" s="250">
        <v>0</v>
      </c>
      <c r="D38" s="251"/>
      <c r="E38" s="248"/>
      <c r="F38" s="252"/>
      <c r="G38" s="249"/>
      <c r="H38" s="130">
        <v>0</v>
      </c>
      <c r="I38" s="63">
        <f>H38+H37+H36+H35+C38+C37+C36+C35</f>
        <v>0</v>
      </c>
      <c r="J38" s="110" t="s">
        <v>61</v>
      </c>
    </row>
    <row r="39" spans="1:10" ht="15.75" customHeight="1" thickBot="1">
      <c r="A39" s="162" t="s">
        <v>31</v>
      </c>
      <c r="B39" s="163"/>
      <c r="C39" s="163"/>
      <c r="D39" s="163"/>
      <c r="E39" s="171"/>
      <c r="F39" s="163"/>
      <c r="G39" s="163"/>
      <c r="H39" s="172" t="s">
        <v>32</v>
      </c>
      <c r="I39" s="173">
        <v>0</v>
      </c>
      <c r="J39" s="110"/>
    </row>
    <row r="40" spans="1:10" ht="27.75" customHeight="1" thickTop="1" thickBot="1">
      <c r="A40" s="17" t="s">
        <v>10</v>
      </c>
      <c r="B40" s="15"/>
      <c r="C40" s="5"/>
      <c r="D40" s="5"/>
      <c r="E40" s="72" t="s">
        <v>13</v>
      </c>
      <c r="F40" s="5"/>
      <c r="G40" s="5"/>
      <c r="H40" s="29" t="s">
        <v>24</v>
      </c>
      <c r="I40" s="65">
        <f>SUM(I14:I39)</f>
        <v>0</v>
      </c>
      <c r="J40" s="110"/>
    </row>
    <row r="41" spans="1:10" ht="14.25" thickTop="1" thickBot="1">
      <c r="A41" s="164" t="s">
        <v>31</v>
      </c>
      <c r="B41" s="165"/>
      <c r="C41" s="166"/>
      <c r="D41" s="167"/>
      <c r="E41" s="168"/>
      <c r="F41" s="168"/>
      <c r="G41" s="169"/>
      <c r="H41" s="170" t="s">
        <v>12</v>
      </c>
      <c r="I41" s="174">
        <v>0</v>
      </c>
      <c r="J41" s="111"/>
    </row>
    <row r="42" spans="1:10" ht="30.75" customHeight="1" thickTop="1" thickBot="1">
      <c r="A42" s="45" t="s">
        <v>11</v>
      </c>
      <c r="B42" s="46"/>
      <c r="C42" s="46"/>
      <c r="D42" s="46"/>
      <c r="E42" s="47"/>
      <c r="F42" s="48"/>
      <c r="G42" s="49"/>
      <c r="H42" s="29" t="s">
        <v>24</v>
      </c>
      <c r="I42" s="65">
        <f>SUM(I41+I40)</f>
        <v>0</v>
      </c>
      <c r="J42" s="110"/>
    </row>
    <row r="43" spans="1:10" ht="17.25" customHeight="1" thickTop="1">
      <c r="A43" s="17" t="s">
        <v>29</v>
      </c>
      <c r="B43" s="19"/>
      <c r="C43" s="19"/>
      <c r="D43" s="19"/>
      <c r="E43" s="20"/>
      <c r="F43" s="21"/>
      <c r="G43" s="42"/>
      <c r="H43" s="44"/>
      <c r="I43" s="43"/>
      <c r="J43" s="2"/>
    </row>
    <row r="44" spans="1:10" ht="3.75" customHeight="1">
      <c r="A44" s="50"/>
      <c r="B44" s="51"/>
      <c r="C44" s="51"/>
      <c r="D44" s="51"/>
      <c r="E44" s="52"/>
      <c r="F44" s="53"/>
      <c r="G44" s="54"/>
      <c r="H44" s="55"/>
      <c r="I44" s="56"/>
      <c r="J44" s="2"/>
    </row>
    <row r="45" spans="1:10" ht="13.5" customHeight="1">
      <c r="A45" s="22" t="s">
        <v>62</v>
      </c>
      <c r="B45" s="14"/>
      <c r="C45" s="37"/>
      <c r="D45" s="37"/>
      <c r="E45" s="38" t="s">
        <v>28</v>
      </c>
      <c r="F45" s="36"/>
      <c r="G45" s="14"/>
      <c r="H45" s="14"/>
      <c r="I45" s="41" t="s">
        <v>27</v>
      </c>
    </row>
    <row r="46" spans="1:10" ht="11.25" customHeight="1">
      <c r="A46" s="1"/>
    </row>
    <row r="47" spans="1:10" ht="21" customHeight="1">
      <c r="H47" s="158" t="s">
        <v>92</v>
      </c>
      <c r="I47" s="178">
        <f>I14+I16+I27+I29+I33+I38</f>
        <v>0</v>
      </c>
      <c r="J47" s="121"/>
    </row>
    <row r="48" spans="1:10" ht="22.5">
      <c r="H48" s="158" t="s">
        <v>91</v>
      </c>
      <c r="I48" s="175">
        <v>0.47</v>
      </c>
    </row>
    <row r="49" spans="8:10" ht="21" customHeight="1">
      <c r="H49" s="158" t="s">
        <v>99</v>
      </c>
      <c r="I49" s="178">
        <f>I47*I48</f>
        <v>0</v>
      </c>
      <c r="J49" s="121"/>
    </row>
  </sheetData>
  <mergeCells count="42">
    <mergeCell ref="E29:G29"/>
    <mergeCell ref="C4:E4"/>
    <mergeCell ref="G1:I1"/>
    <mergeCell ref="C21:D21"/>
    <mergeCell ref="E21:G21"/>
    <mergeCell ref="A16:G16"/>
    <mergeCell ref="B17:C17"/>
    <mergeCell ref="A18:G18"/>
    <mergeCell ref="A19:G19"/>
    <mergeCell ref="A20:G20"/>
    <mergeCell ref="A22:B22"/>
    <mergeCell ref="C22:D22"/>
    <mergeCell ref="E22:G22"/>
    <mergeCell ref="A23:B23"/>
    <mergeCell ref="C23:D23"/>
    <mergeCell ref="E23:G23"/>
    <mergeCell ref="E27:G27"/>
    <mergeCell ref="A24:B24"/>
    <mergeCell ref="C24:D24"/>
    <mergeCell ref="E24:G24"/>
    <mergeCell ref="A25:B25"/>
    <mergeCell ref="C25:D25"/>
    <mergeCell ref="E25:G25"/>
    <mergeCell ref="A26:B26"/>
    <mergeCell ref="C26:D26"/>
    <mergeCell ref="E26:G26"/>
    <mergeCell ref="A27:B27"/>
    <mergeCell ref="C27:D27"/>
    <mergeCell ref="A38:B38"/>
    <mergeCell ref="C38:D38"/>
    <mergeCell ref="E38:G38"/>
    <mergeCell ref="A36:B36"/>
    <mergeCell ref="C36:D36"/>
    <mergeCell ref="E36:G36"/>
    <mergeCell ref="A37:B37"/>
    <mergeCell ref="C37:D37"/>
    <mergeCell ref="E37:G37"/>
    <mergeCell ref="C34:D34"/>
    <mergeCell ref="E34:G34"/>
    <mergeCell ref="A35:B35"/>
    <mergeCell ref="C35:D35"/>
    <mergeCell ref="E35:G35"/>
  </mergeCells>
  <phoneticPr fontId="0" type="noConversion"/>
  <printOptions gridLinesSet="0"/>
  <pageMargins left="0.54" right="0.47" top="0.27" bottom="0.25" header="0.27" footer="0.25"/>
  <pageSetup scale="74" orientation="portrait" horizontalDpi="4294967292" vertic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showGridLines="0" showZeros="0" zoomScaleNormal="100" workbookViewId="0">
      <selection activeCell="F13" sqref="F13"/>
    </sheetView>
  </sheetViews>
  <sheetFormatPr defaultColWidth="11.42578125" defaultRowHeight="12"/>
  <cols>
    <col min="1" max="1" width="25.85546875" customWidth="1"/>
    <col min="2" max="2" width="10.28515625" customWidth="1"/>
    <col min="3" max="4" width="7" customWidth="1"/>
    <col min="5" max="5" width="7.28515625" customWidth="1"/>
    <col min="6" max="6" width="10.5703125" customWidth="1"/>
    <col min="7" max="7" width="12.42578125" customWidth="1"/>
    <col min="8" max="8" width="12.28515625" customWidth="1"/>
    <col min="9" max="9" width="15.42578125" customWidth="1"/>
    <col min="10" max="10" width="13.140625" customWidth="1"/>
  </cols>
  <sheetData>
    <row r="1" spans="1:16" ht="12.75" customHeight="1">
      <c r="A1" s="71" t="s">
        <v>30</v>
      </c>
      <c r="B1" s="25"/>
      <c r="C1" s="25"/>
      <c r="D1" s="25"/>
      <c r="E1" s="25"/>
      <c r="F1" s="25"/>
      <c r="G1" s="253">
        <f>'Year 1'!G1:I1</f>
        <v>0</v>
      </c>
      <c r="H1" s="253"/>
      <c r="I1" s="253"/>
      <c r="N1" t="s">
        <v>100</v>
      </c>
    </row>
    <row r="2" spans="1:16" ht="19.5" customHeight="1">
      <c r="A2" s="4"/>
      <c r="B2" s="23" t="s">
        <v>0</v>
      </c>
      <c r="C2" s="4"/>
      <c r="D2" s="4"/>
      <c r="E2" s="4"/>
      <c r="F2" s="4"/>
      <c r="G2" s="101" t="s">
        <v>1</v>
      </c>
      <c r="H2" s="185" t="s">
        <v>117</v>
      </c>
      <c r="I2" s="101" t="s">
        <v>2</v>
      </c>
      <c r="N2" s="186">
        <f>'Year 1'!G3</f>
        <v>0</v>
      </c>
      <c r="O2" s="187">
        <v>12</v>
      </c>
      <c r="P2" s="188"/>
    </row>
    <row r="3" spans="1:16" ht="18" customHeight="1">
      <c r="A3" s="5"/>
      <c r="B3" s="24" t="s">
        <v>3</v>
      </c>
      <c r="C3" s="6"/>
      <c r="D3" s="6"/>
      <c r="E3" s="5"/>
      <c r="F3" s="5"/>
      <c r="G3" s="136">
        <f>'Year 2'!I3+1</f>
        <v>367</v>
      </c>
      <c r="H3" s="135"/>
      <c r="I3" s="189">
        <f>G3+364</f>
        <v>731</v>
      </c>
      <c r="J3" s="34"/>
      <c r="N3" s="186">
        <f>'Year 1'!I3</f>
        <v>0</v>
      </c>
      <c r="O3" s="187">
        <v>12</v>
      </c>
      <c r="P3" s="187"/>
    </row>
    <row r="4" spans="1:16" ht="12" customHeight="1">
      <c r="A4" s="7" t="s">
        <v>17</v>
      </c>
      <c r="B4" s="8"/>
      <c r="C4" s="261" t="s">
        <v>66</v>
      </c>
      <c r="D4" s="262"/>
      <c r="E4" s="263"/>
      <c r="F4" s="9"/>
      <c r="G4" s="30" t="s">
        <v>18</v>
      </c>
      <c r="H4" s="31"/>
      <c r="I4" s="32"/>
    </row>
    <row r="5" spans="1:16" ht="32.1" customHeight="1">
      <c r="A5" s="10" t="s">
        <v>4</v>
      </c>
      <c r="B5" s="39" t="s">
        <v>26</v>
      </c>
      <c r="C5" s="112" t="s">
        <v>63</v>
      </c>
      <c r="D5" s="112" t="s">
        <v>64</v>
      </c>
      <c r="E5" s="112" t="s">
        <v>65</v>
      </c>
      <c r="F5" s="11" t="s">
        <v>67</v>
      </c>
      <c r="G5" s="11" t="s">
        <v>15</v>
      </c>
      <c r="H5" s="11" t="s">
        <v>16</v>
      </c>
      <c r="I5" s="12" t="s">
        <v>25</v>
      </c>
      <c r="J5" s="114" t="s">
        <v>69</v>
      </c>
      <c r="K5" s="113" t="s">
        <v>68</v>
      </c>
      <c r="L5" s="113" t="s">
        <v>120</v>
      </c>
    </row>
    <row r="6" spans="1:16" ht="24" customHeight="1">
      <c r="A6" s="59">
        <f>'Year 2'!A6</f>
        <v>0</v>
      </c>
      <c r="B6" s="28" t="str">
        <f>'Year 2'!B6</f>
        <v xml:space="preserve">Principal Investigator </v>
      </c>
      <c r="C6" s="120">
        <f t="shared" ref="C6:C13" si="0">12*K6</f>
        <v>0</v>
      </c>
      <c r="D6" s="120"/>
      <c r="E6" s="120">
        <v>0</v>
      </c>
      <c r="F6" s="57">
        <f>'Year 2'!F6*1.03</f>
        <v>0</v>
      </c>
      <c r="G6" s="57">
        <f t="shared" ref="G6:G13" si="1">F6*K6/12*L6</f>
        <v>0</v>
      </c>
      <c r="H6" s="57">
        <f t="shared" ref="H6:H13" si="2">G6*J6</f>
        <v>0</v>
      </c>
      <c r="I6" s="58">
        <f t="shared" ref="I6:I13" si="3">G6+H6</f>
        <v>0</v>
      </c>
      <c r="J6" s="201">
        <v>0.28399999999999997</v>
      </c>
      <c r="K6" s="116">
        <v>0</v>
      </c>
      <c r="L6" s="115">
        <v>12</v>
      </c>
    </row>
    <row r="7" spans="1:16" ht="24" customHeight="1">
      <c r="A7" s="59">
        <f>'Year 2'!A7</f>
        <v>0</v>
      </c>
      <c r="B7" s="28">
        <f>'Year 2'!B7</f>
        <v>0</v>
      </c>
      <c r="C7" s="120">
        <f t="shared" si="0"/>
        <v>0</v>
      </c>
      <c r="D7" s="120"/>
      <c r="E7" s="120"/>
      <c r="F7" s="57">
        <f>'Year 2'!F7*1.03</f>
        <v>0</v>
      </c>
      <c r="G7" s="57">
        <f t="shared" si="1"/>
        <v>0</v>
      </c>
      <c r="H7" s="57">
        <f t="shared" si="2"/>
        <v>0</v>
      </c>
      <c r="I7" s="58">
        <f t="shared" si="3"/>
        <v>0</v>
      </c>
      <c r="J7" s="201">
        <v>0.28399999999999997</v>
      </c>
      <c r="K7" s="116">
        <v>0</v>
      </c>
      <c r="L7" s="115">
        <v>12</v>
      </c>
    </row>
    <row r="8" spans="1:16" ht="24" customHeight="1">
      <c r="A8" s="59">
        <f>'Year 2'!A8</f>
        <v>0</v>
      </c>
      <c r="B8" s="28">
        <f>'Year 2'!B8</f>
        <v>0</v>
      </c>
      <c r="C8" s="120">
        <f t="shared" si="0"/>
        <v>0</v>
      </c>
      <c r="D8" s="120"/>
      <c r="E8" s="120"/>
      <c r="F8" s="57">
        <f>'Year 2'!F8*1.03</f>
        <v>0</v>
      </c>
      <c r="G8" s="57">
        <f t="shared" si="1"/>
        <v>0</v>
      </c>
      <c r="H8" s="57">
        <f t="shared" si="2"/>
        <v>0</v>
      </c>
      <c r="I8" s="58">
        <f t="shared" si="3"/>
        <v>0</v>
      </c>
      <c r="J8" s="201">
        <v>0.28399999999999997</v>
      </c>
      <c r="K8" s="116">
        <v>0</v>
      </c>
      <c r="L8" s="115">
        <v>12</v>
      </c>
    </row>
    <row r="9" spans="1:16" ht="24" customHeight="1">
      <c r="A9" s="59">
        <f>'Year 2'!A9</f>
        <v>0</v>
      </c>
      <c r="B9" s="28">
        <f>'Year 2'!B9</f>
        <v>0</v>
      </c>
      <c r="C9" s="120">
        <f t="shared" si="0"/>
        <v>0</v>
      </c>
      <c r="D9" s="120"/>
      <c r="E9" s="120"/>
      <c r="F9" s="57">
        <f>'Year 2'!F9*1.03</f>
        <v>0</v>
      </c>
      <c r="G9" s="57">
        <f t="shared" si="1"/>
        <v>0</v>
      </c>
      <c r="H9" s="57">
        <f t="shared" si="2"/>
        <v>0</v>
      </c>
      <c r="I9" s="58">
        <f t="shared" si="3"/>
        <v>0</v>
      </c>
      <c r="J9" s="201">
        <v>0.28399999999999997</v>
      </c>
      <c r="K9" s="116">
        <v>0</v>
      </c>
      <c r="L9" s="115">
        <v>12</v>
      </c>
    </row>
    <row r="10" spans="1:16" ht="24" customHeight="1">
      <c r="A10" s="59">
        <f>'Year 2'!A10</f>
        <v>0</v>
      </c>
      <c r="B10" s="28">
        <f>'Year 2'!B10</f>
        <v>0</v>
      </c>
      <c r="C10" s="120">
        <f t="shared" si="0"/>
        <v>0</v>
      </c>
      <c r="D10" s="120"/>
      <c r="E10" s="120">
        <v>0</v>
      </c>
      <c r="F10" s="57">
        <f>'Year 2'!F10*1.03</f>
        <v>0</v>
      </c>
      <c r="G10" s="57">
        <f t="shared" si="1"/>
        <v>0</v>
      </c>
      <c r="H10" s="57">
        <f t="shared" si="2"/>
        <v>0</v>
      </c>
      <c r="I10" s="58">
        <f t="shared" si="3"/>
        <v>0</v>
      </c>
      <c r="J10" s="201">
        <v>0.28399999999999997</v>
      </c>
      <c r="K10" s="116">
        <f>'Year 1'!K10</f>
        <v>0</v>
      </c>
      <c r="L10" s="115">
        <v>12</v>
      </c>
    </row>
    <row r="11" spans="1:16" ht="24" customHeight="1">
      <c r="A11" s="59">
        <f>'Year 2'!A11</f>
        <v>0</v>
      </c>
      <c r="B11" s="28">
        <f>'Year 2'!B11</f>
        <v>0</v>
      </c>
      <c r="C11" s="120">
        <f t="shared" si="0"/>
        <v>0</v>
      </c>
      <c r="D11" s="120"/>
      <c r="E11" s="120"/>
      <c r="F11" s="57">
        <f>'Year 2'!F11*1.03</f>
        <v>0</v>
      </c>
      <c r="G11" s="57">
        <f t="shared" si="1"/>
        <v>0</v>
      </c>
      <c r="H11" s="57">
        <f t="shared" si="2"/>
        <v>0</v>
      </c>
      <c r="I11" s="58">
        <f t="shared" si="3"/>
        <v>0</v>
      </c>
      <c r="J11" s="201">
        <v>0.28399999999999997</v>
      </c>
      <c r="K11" s="116">
        <f>'Year 1'!K11</f>
        <v>0</v>
      </c>
      <c r="L11" s="115">
        <v>12</v>
      </c>
    </row>
    <row r="12" spans="1:16" ht="24" customHeight="1">
      <c r="A12" s="59">
        <f>'Year 2'!A12</f>
        <v>0</v>
      </c>
      <c r="B12" s="200" t="str">
        <f>'Year 2'!B12</f>
        <v>Grad Research Assist</v>
      </c>
      <c r="C12" s="120">
        <f t="shared" si="0"/>
        <v>0</v>
      </c>
      <c r="D12" s="120"/>
      <c r="E12" s="120"/>
      <c r="F12" s="57">
        <f>'Year 1'!F12</f>
        <v>30000</v>
      </c>
      <c r="G12" s="57">
        <f t="shared" si="1"/>
        <v>0</v>
      </c>
      <c r="H12" s="57">
        <f t="shared" si="2"/>
        <v>0</v>
      </c>
      <c r="I12" s="58">
        <f t="shared" si="3"/>
        <v>0</v>
      </c>
      <c r="J12" s="201">
        <v>8.5000000000000006E-2</v>
      </c>
      <c r="K12" s="116">
        <f>'Year 1'!K12</f>
        <v>0</v>
      </c>
      <c r="L12" s="115">
        <v>12</v>
      </c>
    </row>
    <row r="13" spans="1:16" ht="24" customHeight="1" thickBot="1">
      <c r="A13" s="59">
        <f>'Year 2'!A13</f>
        <v>0</v>
      </c>
      <c r="B13" s="200" t="str">
        <f>'Year 2'!B13</f>
        <v>Grad Research Assist</v>
      </c>
      <c r="C13" s="120">
        <f t="shared" si="0"/>
        <v>0</v>
      </c>
      <c r="D13" s="120"/>
      <c r="E13" s="120"/>
      <c r="F13" s="57">
        <f>'Year 1'!F13</f>
        <v>30000</v>
      </c>
      <c r="G13" s="57">
        <f t="shared" si="1"/>
        <v>0</v>
      </c>
      <c r="H13" s="57">
        <f t="shared" si="2"/>
        <v>0</v>
      </c>
      <c r="I13" s="58">
        <f t="shared" si="3"/>
        <v>0</v>
      </c>
      <c r="J13" s="201">
        <v>8.5000000000000006E-2</v>
      </c>
      <c r="K13" s="116">
        <f>'Year 1'!K13</f>
        <v>0</v>
      </c>
      <c r="L13" s="115">
        <v>12</v>
      </c>
    </row>
    <row r="14" spans="1:16" ht="24" customHeight="1" thickTop="1" thickBot="1">
      <c r="A14" s="5"/>
      <c r="B14" s="26" t="s">
        <v>14</v>
      </c>
      <c r="C14" s="27"/>
      <c r="D14" s="27"/>
      <c r="E14" s="5"/>
      <c r="F14" s="13"/>
      <c r="G14" s="66">
        <f>SUM(G6:G13)</f>
        <v>0</v>
      </c>
      <c r="H14" s="67">
        <f>SUM(H6:H13)</f>
        <v>0</v>
      </c>
      <c r="I14" s="68">
        <f>SUM(I6:I13)</f>
        <v>0</v>
      </c>
      <c r="J14" s="110"/>
    </row>
    <row r="15" spans="1:16" ht="15.95" customHeight="1" thickTop="1">
      <c r="A15" s="14" t="s">
        <v>5</v>
      </c>
      <c r="B15" s="62"/>
      <c r="C15" s="62"/>
      <c r="D15" s="62"/>
      <c r="E15" s="62"/>
      <c r="F15" s="62"/>
      <c r="G15" s="62"/>
      <c r="H15" s="62"/>
      <c r="I15" s="220"/>
      <c r="J15" s="2"/>
    </row>
    <row r="16" spans="1:16" ht="18" customHeight="1">
      <c r="A16" s="255"/>
      <c r="B16" s="256"/>
      <c r="C16" s="256"/>
      <c r="D16" s="256"/>
      <c r="E16" s="256"/>
      <c r="F16" s="256"/>
      <c r="G16" s="257"/>
      <c r="H16" s="224">
        <v>0</v>
      </c>
      <c r="I16" s="64">
        <f>H16</f>
        <v>0</v>
      </c>
      <c r="J16" s="110" t="s">
        <v>61</v>
      </c>
    </row>
    <row r="17" spans="1:10" ht="15.75" customHeight="1">
      <c r="A17" s="35" t="s">
        <v>19</v>
      </c>
      <c r="B17" s="265" t="s">
        <v>72</v>
      </c>
      <c r="C17" s="265"/>
      <c r="D17" s="62"/>
      <c r="E17" s="62"/>
      <c r="F17" s="62"/>
      <c r="G17" s="62"/>
      <c r="H17" s="212" t="s">
        <v>71</v>
      </c>
      <c r="I17" s="215"/>
      <c r="J17" s="2"/>
    </row>
    <row r="18" spans="1:10" ht="12.75">
      <c r="A18" s="247"/>
      <c r="B18" s="247"/>
      <c r="C18" s="247"/>
      <c r="D18" s="247"/>
      <c r="E18" s="247"/>
      <c r="F18" s="247"/>
      <c r="G18" s="247"/>
      <c r="H18" s="213"/>
      <c r="I18" s="40"/>
      <c r="J18" s="2"/>
    </row>
    <row r="19" spans="1:10" ht="12.75">
      <c r="A19" s="247"/>
      <c r="B19" s="247"/>
      <c r="C19" s="247"/>
      <c r="D19" s="247"/>
      <c r="E19" s="247"/>
      <c r="F19" s="247"/>
      <c r="G19" s="247"/>
      <c r="H19" s="213">
        <v>0</v>
      </c>
      <c r="I19" s="40"/>
      <c r="J19" s="2"/>
    </row>
    <row r="20" spans="1:10" ht="15.75" customHeight="1">
      <c r="A20" s="254"/>
      <c r="B20" s="254"/>
      <c r="C20" s="254"/>
      <c r="D20" s="254"/>
      <c r="E20" s="254"/>
      <c r="F20" s="254"/>
      <c r="G20" s="254"/>
      <c r="H20" s="214">
        <v>0</v>
      </c>
      <c r="I20" s="64">
        <f>H18+H19+H20</f>
        <v>0</v>
      </c>
      <c r="J20" s="110" t="s">
        <v>61</v>
      </c>
    </row>
    <row r="21" spans="1:10" ht="12.95" customHeight="1">
      <c r="A21" s="15" t="s">
        <v>20</v>
      </c>
      <c r="B21" s="15"/>
      <c r="C21" s="264" t="s">
        <v>71</v>
      </c>
      <c r="D21" s="264"/>
      <c r="E21" s="258" t="s">
        <v>73</v>
      </c>
      <c r="F21" s="258"/>
      <c r="G21" s="258"/>
      <c r="H21" s="122" t="s">
        <v>71</v>
      </c>
      <c r="I21" s="215"/>
      <c r="J21" s="2"/>
    </row>
    <row r="22" spans="1:10" ht="15" customHeight="1">
      <c r="A22" s="242"/>
      <c r="B22" s="243"/>
      <c r="C22" s="244">
        <f>'Year 2'!C22:D22*1.03</f>
        <v>0</v>
      </c>
      <c r="D22" s="245"/>
      <c r="E22" s="247"/>
      <c r="F22" s="247"/>
      <c r="G22" s="247"/>
      <c r="H22" s="213">
        <f>'Year 2'!H22*1.03</f>
        <v>0</v>
      </c>
      <c r="I22" s="216"/>
      <c r="J22" s="2"/>
    </row>
    <row r="23" spans="1:10" ht="15.75" customHeight="1">
      <c r="A23" s="242"/>
      <c r="B23" s="243"/>
      <c r="C23" s="244">
        <f>'Year 2'!C23:D23*1.03</f>
        <v>0</v>
      </c>
      <c r="D23" s="245"/>
      <c r="E23" s="247"/>
      <c r="F23" s="247"/>
      <c r="G23" s="247"/>
      <c r="H23" s="213">
        <f>'Year 2'!H23*1.03</f>
        <v>0</v>
      </c>
      <c r="I23" s="216"/>
      <c r="J23" s="2"/>
    </row>
    <row r="24" spans="1:10" ht="12.95" customHeight="1">
      <c r="A24" s="242"/>
      <c r="B24" s="243"/>
      <c r="C24" s="244">
        <f>'Year 2'!C24:D24*1.03</f>
        <v>0</v>
      </c>
      <c r="D24" s="245"/>
      <c r="E24" s="247"/>
      <c r="F24" s="247"/>
      <c r="G24" s="247"/>
      <c r="H24" s="213">
        <f>'Year 2'!H24*1.03</f>
        <v>0</v>
      </c>
      <c r="I24" s="216"/>
      <c r="J24" s="2"/>
    </row>
    <row r="25" spans="1:10" ht="14.25" customHeight="1">
      <c r="A25" s="242"/>
      <c r="B25" s="243"/>
      <c r="C25" s="244">
        <f>'Year 2'!C25:D25*1.03</f>
        <v>0</v>
      </c>
      <c r="D25" s="245"/>
      <c r="E25" s="247"/>
      <c r="F25" s="247"/>
      <c r="G25" s="247"/>
      <c r="H25" s="213">
        <f>'Year 2'!H25*1.03</f>
        <v>0</v>
      </c>
      <c r="I25" s="216"/>
      <c r="J25" s="2"/>
    </row>
    <row r="26" spans="1:10" ht="18" customHeight="1">
      <c r="A26" s="242"/>
      <c r="B26" s="243"/>
      <c r="C26" s="244">
        <f>'Year 2'!C26:D26*1.03</f>
        <v>0</v>
      </c>
      <c r="D26" s="245"/>
      <c r="E26" s="247"/>
      <c r="F26" s="247"/>
      <c r="G26" s="247"/>
      <c r="H26" s="213">
        <f>'Year 2'!H26*1.03</f>
        <v>0</v>
      </c>
      <c r="I26" s="216"/>
      <c r="J26" s="2"/>
    </row>
    <row r="27" spans="1:10" ht="15.75" customHeight="1">
      <c r="A27" s="268"/>
      <c r="B27" s="269"/>
      <c r="C27" s="266">
        <f>'Year 2'!C27:D27*1.03</f>
        <v>0</v>
      </c>
      <c r="D27" s="267"/>
      <c r="E27" s="254"/>
      <c r="F27" s="254"/>
      <c r="G27" s="254"/>
      <c r="H27" s="221">
        <f>'Year 2'!H27*1.03</f>
        <v>0</v>
      </c>
      <c r="I27" s="64">
        <f>H27+H26+H25+H24+H23+H22+C27+C26+C25+C24+C23+C22</f>
        <v>0</v>
      </c>
      <c r="J27" s="110" t="s">
        <v>61</v>
      </c>
    </row>
    <row r="28" spans="1:10" ht="12" customHeight="1">
      <c r="A28" s="14" t="s">
        <v>6</v>
      </c>
      <c r="B28" s="14"/>
      <c r="C28" s="14"/>
      <c r="D28" s="14"/>
      <c r="E28" s="14"/>
      <c r="F28" s="14"/>
      <c r="G28" s="14"/>
      <c r="H28" s="14"/>
      <c r="I28" s="40"/>
      <c r="J28" s="2"/>
    </row>
    <row r="29" spans="1:10" ht="12.95" customHeight="1">
      <c r="A29" s="19"/>
      <c r="B29" s="19"/>
      <c r="C29" s="19"/>
      <c r="D29" s="19"/>
      <c r="E29" s="254"/>
      <c r="F29" s="254"/>
      <c r="G29" s="254"/>
      <c r="H29" s="125">
        <f>'Year 2'!H29*1.03</f>
        <v>0</v>
      </c>
      <c r="I29" s="64">
        <f>H29</f>
        <v>0</v>
      </c>
      <c r="J29" s="110" t="s">
        <v>61</v>
      </c>
    </row>
    <row r="30" spans="1:10" ht="12.95" customHeight="1">
      <c r="A30" s="69" t="s">
        <v>7</v>
      </c>
      <c r="B30" s="16" t="s">
        <v>8</v>
      </c>
      <c r="C30" s="5"/>
      <c r="D30" s="5"/>
      <c r="E30" s="19"/>
      <c r="F30" s="19"/>
      <c r="G30" s="19"/>
      <c r="H30" s="19"/>
      <c r="I30" s="64">
        <f>H30</f>
        <v>0</v>
      </c>
      <c r="J30" s="110"/>
    </row>
    <row r="31" spans="1:10" ht="12.95" customHeight="1">
      <c r="A31" s="70"/>
      <c r="B31" s="16" t="s">
        <v>9</v>
      </c>
      <c r="C31" s="5"/>
      <c r="D31" s="5"/>
      <c r="E31" s="19"/>
      <c r="F31" s="19"/>
      <c r="G31" s="19"/>
      <c r="H31" s="19"/>
      <c r="I31" s="64">
        <f>H31</f>
        <v>0</v>
      </c>
      <c r="J31" s="110"/>
    </row>
    <row r="32" spans="1:10" ht="12" customHeight="1">
      <c r="A32" s="14" t="s">
        <v>21</v>
      </c>
      <c r="B32" s="14"/>
      <c r="C32" s="14"/>
      <c r="D32" s="14"/>
      <c r="E32" s="14"/>
      <c r="F32" s="14"/>
      <c r="G32" s="14"/>
      <c r="H32" s="14"/>
      <c r="I32" s="40"/>
      <c r="J32" s="2"/>
    </row>
    <row r="33" spans="1:12" ht="12.75" customHeight="1">
      <c r="A33" s="19"/>
      <c r="B33" s="19"/>
      <c r="C33" s="19"/>
      <c r="D33" s="19"/>
      <c r="E33" s="19"/>
      <c r="F33" s="19"/>
      <c r="G33" s="19"/>
      <c r="H33" s="19"/>
      <c r="I33" s="64">
        <v>0</v>
      </c>
      <c r="J33" s="110" t="s">
        <v>61</v>
      </c>
    </row>
    <row r="34" spans="1:12">
      <c r="A34" s="14" t="s">
        <v>22</v>
      </c>
      <c r="B34" s="14"/>
      <c r="C34" s="260" t="s">
        <v>71</v>
      </c>
      <c r="D34" s="260"/>
      <c r="E34" s="260" t="s">
        <v>72</v>
      </c>
      <c r="F34" s="260"/>
      <c r="G34" s="260"/>
      <c r="H34" s="128" t="s">
        <v>71</v>
      </c>
      <c r="I34" s="215"/>
      <c r="J34" s="2"/>
    </row>
    <row r="35" spans="1:12" ht="15" customHeight="1">
      <c r="A35" s="242"/>
      <c r="B35" s="243"/>
      <c r="C35" s="244">
        <f>'Year 2'!C35:D35*1.03</f>
        <v>0</v>
      </c>
      <c r="D35" s="245"/>
      <c r="E35" s="246"/>
      <c r="F35" s="246"/>
      <c r="G35" s="246"/>
      <c r="H35" s="218">
        <f>'Year 2'!H35*1.03</f>
        <v>0</v>
      </c>
      <c r="I35" s="216"/>
      <c r="J35" s="2"/>
    </row>
    <row r="36" spans="1:12" ht="15" customHeight="1">
      <c r="A36" s="242"/>
      <c r="B36" s="243"/>
      <c r="C36" s="244">
        <f>'Year 2'!C36:D36*1.03</f>
        <v>0</v>
      </c>
      <c r="D36" s="245"/>
      <c r="E36" s="247"/>
      <c r="F36" s="247"/>
      <c r="G36" s="247"/>
      <c r="H36" s="218">
        <f>'Year 2'!H36*1.03</f>
        <v>0</v>
      </c>
      <c r="I36" s="216"/>
      <c r="J36" s="2"/>
    </row>
    <row r="37" spans="1:12" ht="15" customHeight="1">
      <c r="A37" s="242"/>
      <c r="B37" s="243"/>
      <c r="C37" s="244">
        <f>'Year 2'!C37:D37*1.03</f>
        <v>0</v>
      </c>
      <c r="D37" s="245"/>
      <c r="E37" s="247"/>
      <c r="F37" s="247"/>
      <c r="G37" s="247"/>
      <c r="H37" s="218">
        <f>'Year 2'!H37*1.03</f>
        <v>0</v>
      </c>
      <c r="I37" s="216"/>
      <c r="J37" s="2"/>
    </row>
    <row r="38" spans="1:12" ht="19.5" customHeight="1">
      <c r="A38" s="248"/>
      <c r="B38" s="249"/>
      <c r="C38" s="270">
        <f>'Year 2'!C38:D38*1.03</f>
        <v>0</v>
      </c>
      <c r="D38" s="271"/>
      <c r="E38" s="248"/>
      <c r="F38" s="252"/>
      <c r="G38" s="249"/>
      <c r="H38" s="218">
        <f>'Year 2'!H38*1.03</f>
        <v>0</v>
      </c>
      <c r="I38" s="64">
        <f>C35+C36+C37+C38+H35+H36+H37+H38</f>
        <v>0</v>
      </c>
      <c r="J38" s="110" t="s">
        <v>61</v>
      </c>
    </row>
    <row r="39" spans="1:12" ht="15.75" customHeight="1" thickBot="1">
      <c r="A39" s="162" t="s">
        <v>31</v>
      </c>
      <c r="B39" s="163"/>
      <c r="C39" s="222"/>
      <c r="D39" s="223"/>
      <c r="E39" s="171"/>
      <c r="F39" s="163"/>
      <c r="G39" s="163"/>
      <c r="H39" s="172" t="s">
        <v>32</v>
      </c>
      <c r="I39" s="173">
        <v>0</v>
      </c>
      <c r="J39" s="110"/>
    </row>
    <row r="40" spans="1:12" ht="27.75" customHeight="1" thickTop="1" thickBot="1">
      <c r="A40" s="17" t="s">
        <v>10</v>
      </c>
      <c r="B40" s="15"/>
      <c r="C40" s="5"/>
      <c r="D40" s="5"/>
      <c r="E40" s="72"/>
      <c r="F40" s="5"/>
      <c r="G40" s="5"/>
      <c r="H40" s="29" t="s">
        <v>24</v>
      </c>
      <c r="I40" s="65">
        <f>SUM(I14:I39)</f>
        <v>0</v>
      </c>
      <c r="J40" s="110"/>
      <c r="L40" s="121"/>
    </row>
    <row r="41" spans="1:12" ht="14.25" thickTop="1" thickBot="1">
      <c r="A41" s="164" t="s">
        <v>31</v>
      </c>
      <c r="B41" s="165"/>
      <c r="C41" s="166"/>
      <c r="D41" s="167"/>
      <c r="E41" s="168"/>
      <c r="F41" s="168"/>
      <c r="G41" s="169"/>
      <c r="H41" s="170" t="s">
        <v>12</v>
      </c>
      <c r="I41" s="174">
        <v>0</v>
      </c>
      <c r="J41" s="111"/>
    </row>
    <row r="42" spans="1:12" ht="30.75" customHeight="1" thickTop="1" thickBot="1">
      <c r="A42" s="45" t="s">
        <v>11</v>
      </c>
      <c r="B42" s="46"/>
      <c r="C42" s="46"/>
      <c r="D42" s="46"/>
      <c r="E42" s="47"/>
      <c r="F42" s="48"/>
      <c r="G42" s="49"/>
      <c r="H42" s="29" t="s">
        <v>24</v>
      </c>
      <c r="I42" s="65">
        <f>SUM(I41+I40)</f>
        <v>0</v>
      </c>
      <c r="J42" s="110"/>
    </row>
    <row r="43" spans="1:12" ht="17.25" customHeight="1" thickTop="1">
      <c r="A43" s="17"/>
      <c r="B43" s="19"/>
      <c r="C43" s="19"/>
      <c r="D43" s="19"/>
      <c r="E43" s="20"/>
      <c r="F43" s="21"/>
      <c r="G43" s="42"/>
      <c r="H43" s="44"/>
      <c r="I43" s="43"/>
      <c r="J43" s="2"/>
    </row>
    <row r="44" spans="1:12" ht="3.75" customHeight="1">
      <c r="A44" s="50"/>
      <c r="B44" s="51"/>
      <c r="C44" s="51"/>
      <c r="D44" s="51"/>
      <c r="E44" s="52"/>
      <c r="F44" s="53"/>
      <c r="G44" s="54"/>
      <c r="H44" s="55"/>
      <c r="I44" s="56"/>
      <c r="J44" s="2"/>
    </row>
    <row r="45" spans="1:12" ht="13.5" customHeight="1">
      <c r="A45" s="22"/>
      <c r="B45" s="14"/>
      <c r="C45" s="37"/>
      <c r="D45" s="37"/>
      <c r="E45" s="38"/>
      <c r="F45" s="194"/>
      <c r="G45" s="14"/>
      <c r="H45" s="14"/>
      <c r="I45" s="41"/>
    </row>
    <row r="46" spans="1:12" ht="11.25" customHeight="1">
      <c r="A46" s="1"/>
      <c r="F46" s="138"/>
    </row>
    <row r="47" spans="1:12" ht="21" customHeight="1">
      <c r="H47" s="205" t="s">
        <v>92</v>
      </c>
      <c r="I47" s="190">
        <f>I14+I16+I27+I29+I38</f>
        <v>0</v>
      </c>
      <c r="J47" s="121"/>
    </row>
    <row r="48" spans="1:12" ht="21" customHeight="1">
      <c r="H48" s="205" t="s">
        <v>91</v>
      </c>
      <c r="I48" s="175">
        <v>0.55000000000000004</v>
      </c>
    </row>
    <row r="49" spans="8:10" ht="21" customHeight="1" thickBot="1">
      <c r="H49" s="205" t="s">
        <v>99</v>
      </c>
      <c r="I49" s="210">
        <f>I47*I48</f>
        <v>0</v>
      </c>
      <c r="J49" s="121"/>
    </row>
    <row r="50" spans="8:10" ht="21" customHeight="1" thickBot="1">
      <c r="H50" s="209" t="s">
        <v>104</v>
      </c>
      <c r="I50" s="208">
        <f>I42+I49</f>
        <v>0</v>
      </c>
    </row>
  </sheetData>
  <mergeCells count="42">
    <mergeCell ref="A38:B38"/>
    <mergeCell ref="C38:D38"/>
    <mergeCell ref="E38:G38"/>
    <mergeCell ref="A36:B36"/>
    <mergeCell ref="C36:D36"/>
    <mergeCell ref="E36:G36"/>
    <mergeCell ref="A37:B37"/>
    <mergeCell ref="C37:D37"/>
    <mergeCell ref="E37:G37"/>
    <mergeCell ref="C34:D34"/>
    <mergeCell ref="E34:G34"/>
    <mergeCell ref="A35:B35"/>
    <mergeCell ref="C35:D35"/>
    <mergeCell ref="E35:G35"/>
    <mergeCell ref="A26:B26"/>
    <mergeCell ref="C26:D26"/>
    <mergeCell ref="E26:G26"/>
    <mergeCell ref="A27:B27"/>
    <mergeCell ref="C27:D27"/>
    <mergeCell ref="E27:G27"/>
    <mergeCell ref="A24:B24"/>
    <mergeCell ref="C24:D24"/>
    <mergeCell ref="E24:G24"/>
    <mergeCell ref="A25:B25"/>
    <mergeCell ref="C25:D25"/>
    <mergeCell ref="E25:G25"/>
    <mergeCell ref="E29:G29"/>
    <mergeCell ref="C4:E4"/>
    <mergeCell ref="G1:I1"/>
    <mergeCell ref="C21:D21"/>
    <mergeCell ref="E21:G21"/>
    <mergeCell ref="A16:G16"/>
    <mergeCell ref="B17:C17"/>
    <mergeCell ref="A18:G18"/>
    <mergeCell ref="A19:G19"/>
    <mergeCell ref="A20:G20"/>
    <mergeCell ref="A22:B22"/>
    <mergeCell ref="C22:D22"/>
    <mergeCell ref="E22:G22"/>
    <mergeCell ref="A23:B23"/>
    <mergeCell ref="C23:D23"/>
    <mergeCell ref="E23:G23"/>
  </mergeCells>
  <phoneticPr fontId="0" type="noConversion"/>
  <printOptions gridLinesSet="0"/>
  <pageMargins left="0.54" right="0.47" top="0.27" bottom="0.25" header="0.27" footer="0.25"/>
  <pageSetup scale="69" orientation="portrait" horizontalDpi="4294967292" verticalDpi="429496729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showGridLines="0" showZeros="0" zoomScaleNormal="100" workbookViewId="0">
      <selection activeCell="F14" sqref="F14"/>
    </sheetView>
  </sheetViews>
  <sheetFormatPr defaultColWidth="11.42578125" defaultRowHeight="12"/>
  <cols>
    <col min="1" max="1" width="25.85546875" customWidth="1"/>
    <col min="2" max="2" width="10.28515625" customWidth="1"/>
    <col min="3" max="4" width="7" customWidth="1"/>
    <col min="5" max="5" width="7.28515625" customWidth="1"/>
    <col min="6" max="6" width="10.5703125" customWidth="1"/>
    <col min="7" max="7" width="12.42578125" customWidth="1"/>
    <col min="8" max="8" width="12.28515625" customWidth="1"/>
    <col min="9" max="9" width="15.42578125" customWidth="1"/>
    <col min="10" max="10" width="13.140625" customWidth="1"/>
  </cols>
  <sheetData>
    <row r="1" spans="1:16" ht="12.75" customHeight="1">
      <c r="A1" s="71" t="s">
        <v>30</v>
      </c>
      <c r="B1" s="25"/>
      <c r="C1" s="25"/>
      <c r="D1" s="25"/>
      <c r="E1" s="25"/>
      <c r="F1" s="25"/>
      <c r="G1" s="253">
        <f>'Year 1'!G1:I1</f>
        <v>0</v>
      </c>
      <c r="H1" s="253"/>
      <c r="I1" s="253"/>
      <c r="N1" t="s">
        <v>100</v>
      </c>
    </row>
    <row r="2" spans="1:16" ht="19.5" customHeight="1">
      <c r="A2" s="4"/>
      <c r="B2" s="23" t="s">
        <v>0</v>
      </c>
      <c r="C2" s="4"/>
      <c r="D2" s="4"/>
      <c r="E2" s="4"/>
      <c r="F2" s="4"/>
      <c r="G2" s="101" t="s">
        <v>1</v>
      </c>
      <c r="H2" s="185" t="s">
        <v>118</v>
      </c>
      <c r="I2" s="101" t="s">
        <v>2</v>
      </c>
      <c r="N2" s="186">
        <f>'Year 1'!G3</f>
        <v>0</v>
      </c>
      <c r="O2" s="187">
        <v>12</v>
      </c>
      <c r="P2" s="188"/>
    </row>
    <row r="3" spans="1:16" ht="18" customHeight="1">
      <c r="A3" s="5"/>
      <c r="B3" s="24" t="s">
        <v>3</v>
      </c>
      <c r="C3" s="6"/>
      <c r="D3" s="6"/>
      <c r="E3" s="5"/>
      <c r="F3" s="5"/>
      <c r="G3" s="136">
        <f>' Year 3'!I3+2</f>
        <v>733</v>
      </c>
      <c r="H3" s="135"/>
      <c r="I3" s="189">
        <f>G3+364</f>
        <v>1097</v>
      </c>
      <c r="J3" s="34"/>
      <c r="N3" s="186">
        <f>'Year 1'!I3</f>
        <v>0</v>
      </c>
      <c r="O3" s="187">
        <v>12</v>
      </c>
      <c r="P3" s="187"/>
    </row>
    <row r="4" spans="1:16" ht="12" customHeight="1">
      <c r="A4" s="7" t="s">
        <v>17</v>
      </c>
      <c r="B4" s="8"/>
      <c r="C4" s="261" t="s">
        <v>66</v>
      </c>
      <c r="D4" s="262"/>
      <c r="E4" s="263"/>
      <c r="F4" s="9"/>
      <c r="G4" s="30" t="s">
        <v>18</v>
      </c>
      <c r="H4" s="31"/>
      <c r="I4" s="32"/>
    </row>
    <row r="5" spans="1:16" ht="32.1" customHeight="1">
      <c r="A5" s="10" t="s">
        <v>4</v>
      </c>
      <c r="B5" s="39" t="s">
        <v>26</v>
      </c>
      <c r="C5" s="112" t="s">
        <v>63</v>
      </c>
      <c r="D5" s="112" t="s">
        <v>64</v>
      </c>
      <c r="E5" s="112" t="s">
        <v>65</v>
      </c>
      <c r="F5" s="11" t="s">
        <v>67</v>
      </c>
      <c r="G5" s="11" t="s">
        <v>15</v>
      </c>
      <c r="H5" s="11" t="s">
        <v>16</v>
      </c>
      <c r="I5" s="12" t="s">
        <v>25</v>
      </c>
      <c r="J5" s="114" t="s">
        <v>69</v>
      </c>
      <c r="K5" s="113" t="s">
        <v>68</v>
      </c>
      <c r="L5" s="113" t="s">
        <v>120</v>
      </c>
    </row>
    <row r="6" spans="1:16" ht="24" customHeight="1">
      <c r="A6" s="59">
        <f>' Year 3'!A6</f>
        <v>0</v>
      </c>
      <c r="B6" s="28" t="str">
        <f>' Year 3'!B6</f>
        <v xml:space="preserve">Principal Investigator </v>
      </c>
      <c r="C6" s="120">
        <f t="shared" ref="C6:C13" si="0">12*K6</f>
        <v>0</v>
      </c>
      <c r="D6" s="120"/>
      <c r="E6" s="120">
        <v>0</v>
      </c>
      <c r="F6" s="57">
        <f>'Year 3'!F6*1.03</f>
        <v>0</v>
      </c>
      <c r="G6" s="57">
        <f t="shared" ref="G6:G13" si="1">F6*K6/12*L6</f>
        <v>0</v>
      </c>
      <c r="H6" s="57">
        <f t="shared" ref="H6:H13" si="2">G6*J6</f>
        <v>0</v>
      </c>
      <c r="I6" s="58">
        <f t="shared" ref="I6:I13" si="3">G6+H6</f>
        <v>0</v>
      </c>
      <c r="J6" s="201">
        <v>0.28399999999999997</v>
      </c>
      <c r="K6" s="116">
        <v>0</v>
      </c>
      <c r="L6" s="115">
        <v>12</v>
      </c>
    </row>
    <row r="7" spans="1:16" ht="24" customHeight="1">
      <c r="A7" s="59">
        <f>' Year 3'!A7</f>
        <v>0</v>
      </c>
      <c r="B7" s="28">
        <f>' Year 3'!B7</f>
        <v>0</v>
      </c>
      <c r="C7" s="120">
        <f t="shared" si="0"/>
        <v>0</v>
      </c>
      <c r="D7" s="120"/>
      <c r="E7" s="120"/>
      <c r="F7" s="57">
        <f>'Year 3'!F7*1.03</f>
        <v>0</v>
      </c>
      <c r="G7" s="57">
        <f t="shared" si="1"/>
        <v>0</v>
      </c>
      <c r="H7" s="57">
        <f t="shared" si="2"/>
        <v>0</v>
      </c>
      <c r="I7" s="58">
        <f t="shared" si="3"/>
        <v>0</v>
      </c>
      <c r="J7" s="201">
        <v>0.28399999999999997</v>
      </c>
      <c r="K7" s="116">
        <v>0</v>
      </c>
      <c r="L7" s="115">
        <v>12</v>
      </c>
    </row>
    <row r="8" spans="1:16" ht="24" customHeight="1">
      <c r="A8" s="59">
        <f>' Year 3'!A8</f>
        <v>0</v>
      </c>
      <c r="B8" s="28">
        <f>' Year 3'!B8</f>
        <v>0</v>
      </c>
      <c r="C8" s="120">
        <f t="shared" si="0"/>
        <v>0</v>
      </c>
      <c r="D8" s="120"/>
      <c r="E8" s="120"/>
      <c r="F8" s="57">
        <f>'Year 3'!F8*1.03</f>
        <v>0</v>
      </c>
      <c r="G8" s="57">
        <f t="shared" si="1"/>
        <v>0</v>
      </c>
      <c r="H8" s="57">
        <f t="shared" si="2"/>
        <v>0</v>
      </c>
      <c r="I8" s="58">
        <f t="shared" si="3"/>
        <v>0</v>
      </c>
      <c r="J8" s="201">
        <v>0.28399999999999997</v>
      </c>
      <c r="K8" s="116">
        <v>0</v>
      </c>
      <c r="L8" s="115">
        <v>12</v>
      </c>
    </row>
    <row r="9" spans="1:16" ht="24" customHeight="1">
      <c r="A9" s="59">
        <f>' Year 3'!A9</f>
        <v>0</v>
      </c>
      <c r="B9" s="28">
        <f>' Year 3'!B9</f>
        <v>0</v>
      </c>
      <c r="C9" s="120">
        <f t="shared" si="0"/>
        <v>0</v>
      </c>
      <c r="D9" s="120"/>
      <c r="E9" s="120"/>
      <c r="F9" s="57">
        <f>'Year 3'!F9*1.03</f>
        <v>0</v>
      </c>
      <c r="G9" s="57">
        <f t="shared" si="1"/>
        <v>0</v>
      </c>
      <c r="H9" s="57">
        <f t="shared" si="2"/>
        <v>0</v>
      </c>
      <c r="I9" s="58">
        <f t="shared" si="3"/>
        <v>0</v>
      </c>
      <c r="J9" s="201">
        <v>0.28399999999999997</v>
      </c>
      <c r="K9" s="116">
        <v>0</v>
      </c>
      <c r="L9" s="115">
        <v>12</v>
      </c>
    </row>
    <row r="10" spans="1:16" ht="24" customHeight="1">
      <c r="A10" s="59">
        <f>' Year 3'!A10</f>
        <v>0</v>
      </c>
      <c r="B10" s="28">
        <f>' Year 3'!B10</f>
        <v>0</v>
      </c>
      <c r="C10" s="120">
        <f t="shared" si="0"/>
        <v>0</v>
      </c>
      <c r="D10" s="120"/>
      <c r="E10" s="120">
        <v>0</v>
      </c>
      <c r="F10" s="57">
        <f>'Year 3'!F10*1.03</f>
        <v>0</v>
      </c>
      <c r="G10" s="57">
        <f t="shared" si="1"/>
        <v>0</v>
      </c>
      <c r="H10" s="57">
        <f t="shared" si="2"/>
        <v>0</v>
      </c>
      <c r="I10" s="58">
        <f t="shared" si="3"/>
        <v>0</v>
      </c>
      <c r="J10" s="201">
        <v>0.28399999999999997</v>
      </c>
      <c r="K10" s="116">
        <f>'Year 1'!K10</f>
        <v>0</v>
      </c>
      <c r="L10" s="115">
        <v>12</v>
      </c>
    </row>
    <row r="11" spans="1:16" ht="24" customHeight="1">
      <c r="A11" s="59">
        <f>' Year 3'!A11</f>
        <v>0</v>
      </c>
      <c r="B11" s="28">
        <f>' Year 3'!B11</f>
        <v>0</v>
      </c>
      <c r="C11" s="120">
        <f t="shared" si="0"/>
        <v>0</v>
      </c>
      <c r="D11" s="120"/>
      <c r="E11" s="120"/>
      <c r="F11" s="57">
        <f>'Year 3'!F11*1.03</f>
        <v>0</v>
      </c>
      <c r="G11" s="57">
        <f t="shared" si="1"/>
        <v>0</v>
      </c>
      <c r="H11" s="57">
        <f t="shared" si="2"/>
        <v>0</v>
      </c>
      <c r="I11" s="58">
        <f t="shared" si="3"/>
        <v>0</v>
      </c>
      <c r="J11" s="201">
        <v>0.28399999999999997</v>
      </c>
      <c r="K11" s="116">
        <f>'Year 1'!K11</f>
        <v>0</v>
      </c>
      <c r="L11" s="115">
        <v>12</v>
      </c>
    </row>
    <row r="12" spans="1:16" ht="24" customHeight="1">
      <c r="A12" s="59">
        <f>' Year 3'!A12</f>
        <v>0</v>
      </c>
      <c r="B12" s="200" t="str">
        <f>' Year 3'!B12</f>
        <v>Grad Research Assist</v>
      </c>
      <c r="C12" s="120">
        <f t="shared" si="0"/>
        <v>0</v>
      </c>
      <c r="D12" s="120"/>
      <c r="E12" s="120"/>
      <c r="F12" s="57">
        <f>'Year 1'!F12</f>
        <v>30000</v>
      </c>
      <c r="G12" s="57">
        <f t="shared" si="1"/>
        <v>0</v>
      </c>
      <c r="H12" s="57">
        <f t="shared" si="2"/>
        <v>0</v>
      </c>
      <c r="I12" s="58">
        <f t="shared" si="3"/>
        <v>0</v>
      </c>
      <c r="J12" s="201">
        <v>8.5000000000000006E-2</v>
      </c>
      <c r="K12" s="116">
        <f>'Year 1'!K12</f>
        <v>0</v>
      </c>
      <c r="L12" s="115">
        <v>12</v>
      </c>
    </row>
    <row r="13" spans="1:16" ht="24" customHeight="1" thickBot="1">
      <c r="A13" s="59">
        <f>' Year 3'!A13</f>
        <v>0</v>
      </c>
      <c r="B13" s="200" t="str">
        <f>' Year 3'!B13</f>
        <v>Grad Research Assist</v>
      </c>
      <c r="C13" s="120">
        <f t="shared" si="0"/>
        <v>0</v>
      </c>
      <c r="D13" s="120"/>
      <c r="E13" s="120"/>
      <c r="F13" s="57">
        <f>'Year 1'!F13</f>
        <v>30000</v>
      </c>
      <c r="G13" s="57">
        <f t="shared" si="1"/>
        <v>0</v>
      </c>
      <c r="H13" s="57">
        <f t="shared" si="2"/>
        <v>0</v>
      </c>
      <c r="I13" s="58">
        <f t="shared" si="3"/>
        <v>0</v>
      </c>
      <c r="J13" s="201">
        <v>8.5000000000000006E-2</v>
      </c>
      <c r="K13" s="116">
        <f>'Year 1'!K13</f>
        <v>0</v>
      </c>
      <c r="L13" s="115">
        <v>12</v>
      </c>
    </row>
    <row r="14" spans="1:16" ht="24" customHeight="1" thickTop="1" thickBot="1">
      <c r="A14" s="5"/>
      <c r="B14" s="26" t="s">
        <v>14</v>
      </c>
      <c r="C14" s="27"/>
      <c r="D14" s="27"/>
      <c r="E14" s="5"/>
      <c r="F14" s="13"/>
      <c r="G14" s="66">
        <f>SUM(G6:G13)</f>
        <v>0</v>
      </c>
      <c r="H14" s="67">
        <f>SUM(H6:H13)</f>
        <v>0</v>
      </c>
      <c r="I14" s="68">
        <f>SUM(I6:I13)</f>
        <v>0</v>
      </c>
      <c r="J14" s="110"/>
    </row>
    <row r="15" spans="1:16" ht="15.95" customHeight="1" thickTop="1">
      <c r="A15" s="14" t="s">
        <v>5</v>
      </c>
      <c r="B15" s="62"/>
      <c r="C15" s="62"/>
      <c r="D15" s="62"/>
      <c r="E15" s="62"/>
      <c r="F15" s="62"/>
      <c r="G15" s="62"/>
      <c r="H15" s="62"/>
      <c r="I15" s="40"/>
      <c r="J15" s="2"/>
    </row>
    <row r="16" spans="1:16" ht="18" customHeight="1">
      <c r="A16" s="255"/>
      <c r="B16" s="256"/>
      <c r="C16" s="256"/>
      <c r="D16" s="256"/>
      <c r="E16" s="256"/>
      <c r="F16" s="256"/>
      <c r="G16" s="257"/>
      <c r="H16" s="224">
        <v>0</v>
      </c>
      <c r="I16" s="64">
        <f>H16</f>
        <v>0</v>
      </c>
      <c r="J16" s="110" t="s">
        <v>61</v>
      </c>
    </row>
    <row r="17" spans="1:10" ht="15.75" customHeight="1">
      <c r="A17" s="35" t="s">
        <v>19</v>
      </c>
      <c r="B17" s="265" t="s">
        <v>72</v>
      </c>
      <c r="C17" s="265"/>
      <c r="D17" s="62"/>
      <c r="E17" s="62"/>
      <c r="F17" s="62"/>
      <c r="G17" s="62"/>
      <c r="H17" s="212" t="s">
        <v>71</v>
      </c>
      <c r="I17" s="40"/>
      <c r="J17" s="2"/>
    </row>
    <row r="18" spans="1:10" ht="12.75">
      <c r="A18" s="247"/>
      <c r="B18" s="247"/>
      <c r="C18" s="247"/>
      <c r="D18" s="247"/>
      <c r="E18" s="247"/>
      <c r="F18" s="247"/>
      <c r="G18" s="247"/>
      <c r="H18" s="213"/>
      <c r="I18" s="40"/>
      <c r="J18" s="2"/>
    </row>
    <row r="19" spans="1:10" ht="12.75">
      <c r="A19" s="247"/>
      <c r="B19" s="247"/>
      <c r="C19" s="247"/>
      <c r="D19" s="247"/>
      <c r="E19" s="247"/>
      <c r="F19" s="247"/>
      <c r="G19" s="247"/>
      <c r="H19" s="213">
        <v>0</v>
      </c>
      <c r="I19" s="40"/>
      <c r="J19" s="2"/>
    </row>
    <row r="20" spans="1:10" ht="15.75" customHeight="1">
      <c r="A20" s="254"/>
      <c r="B20" s="254"/>
      <c r="C20" s="254"/>
      <c r="D20" s="254"/>
      <c r="E20" s="254"/>
      <c r="F20" s="254"/>
      <c r="G20" s="254"/>
      <c r="H20" s="214">
        <v>0</v>
      </c>
      <c r="I20" s="64">
        <f>H18+H19+H20</f>
        <v>0</v>
      </c>
      <c r="J20" s="110" t="s">
        <v>61</v>
      </c>
    </row>
    <row r="21" spans="1:10" ht="12.95" customHeight="1">
      <c r="A21" s="15" t="s">
        <v>20</v>
      </c>
      <c r="B21" s="15"/>
      <c r="C21" s="264" t="s">
        <v>71</v>
      </c>
      <c r="D21" s="264"/>
      <c r="E21" s="258" t="s">
        <v>73</v>
      </c>
      <c r="F21" s="258"/>
      <c r="G21" s="258"/>
      <c r="H21" s="122" t="s">
        <v>71</v>
      </c>
      <c r="I21" s="215"/>
      <c r="J21" s="2"/>
    </row>
    <row r="22" spans="1:10" ht="15" customHeight="1">
      <c r="A22" s="242"/>
      <c r="B22" s="243"/>
      <c r="C22" s="244">
        <f>' Year 3'!C22:D22*1.03</f>
        <v>0</v>
      </c>
      <c r="D22" s="245"/>
      <c r="E22" s="247"/>
      <c r="F22" s="247"/>
      <c r="G22" s="247"/>
      <c r="H22" s="213">
        <f>' Year 3'!H22*1.03</f>
        <v>0</v>
      </c>
      <c r="I22" s="216"/>
      <c r="J22" s="2"/>
    </row>
    <row r="23" spans="1:10" ht="15.75" customHeight="1">
      <c r="A23" s="242"/>
      <c r="B23" s="243"/>
      <c r="C23" s="244">
        <f>' Year 3'!C23:D23*1.03</f>
        <v>0</v>
      </c>
      <c r="D23" s="245"/>
      <c r="E23" s="247"/>
      <c r="F23" s="247"/>
      <c r="G23" s="247"/>
      <c r="H23" s="213">
        <f>' Year 3'!H23*1.03</f>
        <v>0</v>
      </c>
      <c r="I23" s="216"/>
      <c r="J23" s="2"/>
    </row>
    <row r="24" spans="1:10" ht="12.95" customHeight="1">
      <c r="A24" s="242"/>
      <c r="B24" s="243"/>
      <c r="C24" s="244">
        <f>' Year 3'!C24:D24*1.03</f>
        <v>0</v>
      </c>
      <c r="D24" s="245"/>
      <c r="E24" s="247"/>
      <c r="F24" s="247"/>
      <c r="G24" s="247"/>
      <c r="H24" s="213">
        <f>' Year 3'!H24*1.03</f>
        <v>0</v>
      </c>
      <c r="I24" s="216"/>
      <c r="J24" s="2"/>
    </row>
    <row r="25" spans="1:10" ht="14.25" customHeight="1">
      <c r="A25" s="242"/>
      <c r="B25" s="243"/>
      <c r="C25" s="244">
        <f>' Year 3'!C25:D25*1.03</f>
        <v>0</v>
      </c>
      <c r="D25" s="245"/>
      <c r="E25" s="247"/>
      <c r="F25" s="247"/>
      <c r="G25" s="247"/>
      <c r="H25" s="213">
        <f>' Year 3'!H25*1.03</f>
        <v>0</v>
      </c>
      <c r="I25" s="216"/>
      <c r="J25" s="2"/>
    </row>
    <row r="26" spans="1:10" ht="18" customHeight="1">
      <c r="A26" s="242"/>
      <c r="B26" s="243"/>
      <c r="C26" s="244">
        <f>' Year 3'!C26:D26*1.03</f>
        <v>0</v>
      </c>
      <c r="D26" s="245"/>
      <c r="E26" s="247"/>
      <c r="F26" s="247"/>
      <c r="G26" s="247"/>
      <c r="H26" s="213">
        <f>' Year 3'!H26*1.03</f>
        <v>0</v>
      </c>
      <c r="I26" s="216"/>
      <c r="J26" s="2"/>
    </row>
    <row r="27" spans="1:10" ht="15.75" customHeight="1">
      <c r="A27" s="268"/>
      <c r="B27" s="269"/>
      <c r="C27" s="270">
        <f>' Year 3'!C27:D27*1.03</f>
        <v>0</v>
      </c>
      <c r="D27" s="271"/>
      <c r="E27" s="254"/>
      <c r="F27" s="254"/>
      <c r="G27" s="254"/>
      <c r="H27" s="224">
        <f>' Year 3'!H27*1.03</f>
        <v>0</v>
      </c>
      <c r="I27" s="64">
        <f>H27+H26+H25+H24+H23+H22+C27+C26+C25+C24+C23+C22</f>
        <v>0</v>
      </c>
      <c r="J27" s="110" t="s">
        <v>61</v>
      </c>
    </row>
    <row r="28" spans="1:10" ht="12" customHeight="1">
      <c r="A28" s="14" t="s">
        <v>6</v>
      </c>
      <c r="B28" s="14"/>
      <c r="C28" s="4"/>
      <c r="D28" s="4"/>
      <c r="E28" s="14"/>
      <c r="F28" s="14"/>
      <c r="G28" s="14"/>
      <c r="H28" s="225"/>
      <c r="I28" s="40"/>
      <c r="J28" s="2"/>
    </row>
    <row r="29" spans="1:10" ht="12.95" customHeight="1">
      <c r="A29" s="19"/>
      <c r="B29" s="19"/>
      <c r="C29" s="19"/>
      <c r="D29" s="19"/>
      <c r="E29" s="254"/>
      <c r="F29" s="254"/>
      <c r="G29" s="254"/>
      <c r="H29" s="125">
        <f>' Year 3'!H29*1.03</f>
        <v>0</v>
      </c>
      <c r="I29" s="64">
        <f>H29</f>
        <v>0</v>
      </c>
      <c r="J29" s="110" t="s">
        <v>61</v>
      </c>
    </row>
    <row r="30" spans="1:10" ht="12.95" customHeight="1">
      <c r="A30" s="69" t="s">
        <v>7</v>
      </c>
      <c r="B30" s="16" t="s">
        <v>8</v>
      </c>
      <c r="C30" s="5"/>
      <c r="D30" s="5"/>
      <c r="E30" s="19"/>
      <c r="F30" s="19"/>
      <c r="G30" s="19"/>
      <c r="H30" s="19"/>
      <c r="I30" s="64">
        <f>H30</f>
        <v>0</v>
      </c>
      <c r="J30" s="110"/>
    </row>
    <row r="31" spans="1:10" ht="12.95" customHeight="1">
      <c r="A31" s="70"/>
      <c r="B31" s="16" t="s">
        <v>9</v>
      </c>
      <c r="C31" s="5"/>
      <c r="D31" s="5"/>
      <c r="E31" s="19"/>
      <c r="F31" s="19"/>
      <c r="G31" s="19"/>
      <c r="H31" s="19"/>
      <c r="I31" s="64">
        <f>H31</f>
        <v>0</v>
      </c>
      <c r="J31" s="110"/>
    </row>
    <row r="32" spans="1:10" ht="12" customHeight="1">
      <c r="A32" s="14" t="s">
        <v>21</v>
      </c>
      <c r="B32" s="14"/>
      <c r="C32" s="14"/>
      <c r="D32" s="14"/>
      <c r="E32" s="14"/>
      <c r="F32" s="14"/>
      <c r="G32" s="14"/>
      <c r="H32" s="14"/>
      <c r="I32" s="40"/>
      <c r="J32" s="2"/>
    </row>
    <row r="33" spans="1:11" ht="12.75" customHeight="1">
      <c r="A33" s="19"/>
      <c r="B33" s="19"/>
      <c r="C33" s="19"/>
      <c r="D33" s="19"/>
      <c r="E33" s="19"/>
      <c r="F33" s="19"/>
      <c r="G33" s="19"/>
      <c r="H33" s="19"/>
      <c r="I33" s="64">
        <v>0</v>
      </c>
      <c r="J33" s="110" t="s">
        <v>61</v>
      </c>
    </row>
    <row r="34" spans="1:11">
      <c r="A34" s="14" t="s">
        <v>22</v>
      </c>
      <c r="B34" s="14"/>
      <c r="C34" s="260" t="s">
        <v>71</v>
      </c>
      <c r="D34" s="260"/>
      <c r="E34" s="260" t="s">
        <v>72</v>
      </c>
      <c r="F34" s="260"/>
      <c r="G34" s="260"/>
      <c r="H34" s="128" t="s">
        <v>71</v>
      </c>
      <c r="I34" s="215"/>
      <c r="J34" s="2"/>
    </row>
    <row r="35" spans="1:11" ht="15" customHeight="1">
      <c r="A35" s="242"/>
      <c r="B35" s="243"/>
      <c r="C35" s="244">
        <f>' Year 3'!C35:D35*1.03</f>
        <v>0</v>
      </c>
      <c r="D35" s="245"/>
      <c r="E35" s="246"/>
      <c r="F35" s="246"/>
      <c r="G35" s="246"/>
      <c r="H35" s="218">
        <f>' Year 3'!H35*1.03</f>
        <v>0</v>
      </c>
      <c r="I35" s="216"/>
      <c r="J35" s="2"/>
    </row>
    <row r="36" spans="1:11" ht="15" customHeight="1">
      <c r="A36" s="242"/>
      <c r="B36" s="243"/>
      <c r="C36" s="244">
        <f>' Year 3'!C36:D36*1.03</f>
        <v>0</v>
      </c>
      <c r="D36" s="245"/>
      <c r="E36" s="247"/>
      <c r="F36" s="247"/>
      <c r="G36" s="247"/>
      <c r="H36" s="218">
        <f>' Year 3'!H36*1.03</f>
        <v>0</v>
      </c>
      <c r="I36" s="216"/>
      <c r="J36" s="2"/>
    </row>
    <row r="37" spans="1:11" ht="15" customHeight="1">
      <c r="A37" s="242"/>
      <c r="B37" s="243"/>
      <c r="C37" s="244">
        <f>' Year 3'!C37:D37*1.03</f>
        <v>0</v>
      </c>
      <c r="D37" s="245"/>
      <c r="E37" s="247"/>
      <c r="F37" s="247"/>
      <c r="G37" s="247"/>
      <c r="H37" s="218">
        <f>' Year 3'!H37*1.03</f>
        <v>0</v>
      </c>
      <c r="I37" s="216"/>
      <c r="J37" s="2"/>
    </row>
    <row r="38" spans="1:11" ht="19.5" customHeight="1">
      <c r="A38" s="248"/>
      <c r="B38" s="249"/>
      <c r="C38" s="270">
        <f>' Year 3'!C38:D38*1.03</f>
        <v>0</v>
      </c>
      <c r="D38" s="271"/>
      <c r="E38" s="248"/>
      <c r="F38" s="252"/>
      <c r="G38" s="249"/>
      <c r="H38" s="218">
        <f>' Year 3'!H38*1.03</f>
        <v>0</v>
      </c>
      <c r="I38" s="64">
        <f>C35+C36+C37+C38+H35+H36+H37+H38</f>
        <v>0</v>
      </c>
      <c r="J38" s="110" t="s">
        <v>61</v>
      </c>
    </row>
    <row r="39" spans="1:11" ht="15.75" customHeight="1" thickBot="1">
      <c r="A39" s="162" t="s">
        <v>31</v>
      </c>
      <c r="B39" s="163"/>
      <c r="C39" s="222"/>
      <c r="D39" s="223"/>
      <c r="E39" s="171"/>
      <c r="F39" s="163"/>
      <c r="G39" s="163"/>
      <c r="H39" s="172" t="s">
        <v>32</v>
      </c>
      <c r="I39" s="173">
        <v>0</v>
      </c>
      <c r="J39" s="110"/>
    </row>
    <row r="40" spans="1:11" ht="27.75" customHeight="1" thickTop="1" thickBot="1">
      <c r="A40" s="17" t="s">
        <v>10</v>
      </c>
      <c r="B40" s="15"/>
      <c r="C40" s="5"/>
      <c r="D40" s="5"/>
      <c r="E40" s="72"/>
      <c r="F40" s="5"/>
      <c r="G40" s="5"/>
      <c r="H40" s="29" t="s">
        <v>24</v>
      </c>
      <c r="I40" s="65">
        <f>SUM(I14:I39)</f>
        <v>0</v>
      </c>
      <c r="J40" s="110"/>
      <c r="K40" s="121"/>
    </row>
    <row r="41" spans="1:11" ht="14.25" thickTop="1" thickBot="1">
      <c r="A41" s="164" t="s">
        <v>31</v>
      </c>
      <c r="B41" s="165"/>
      <c r="C41" s="166"/>
      <c r="D41" s="167"/>
      <c r="E41" s="168"/>
      <c r="F41" s="168"/>
      <c r="G41" s="169"/>
      <c r="H41" s="170" t="s">
        <v>12</v>
      </c>
      <c r="I41" s="174">
        <v>0</v>
      </c>
      <c r="J41" s="111"/>
    </row>
    <row r="42" spans="1:11" ht="30.75" customHeight="1" thickTop="1" thickBot="1">
      <c r="A42" s="45" t="s">
        <v>11</v>
      </c>
      <c r="B42" s="46"/>
      <c r="C42" s="46"/>
      <c r="D42" s="46"/>
      <c r="E42" s="47"/>
      <c r="F42" s="48"/>
      <c r="G42" s="49"/>
      <c r="H42" s="29" t="s">
        <v>24</v>
      </c>
      <c r="I42" s="65">
        <f>SUM(I41+I40)</f>
        <v>0</v>
      </c>
      <c r="J42" s="110"/>
    </row>
    <row r="43" spans="1:11" ht="17.25" customHeight="1" thickTop="1">
      <c r="A43" s="17"/>
      <c r="B43" s="19"/>
      <c r="C43" s="19"/>
      <c r="D43" s="19"/>
      <c r="E43" s="20"/>
      <c r="F43" s="21"/>
      <c r="G43" s="42"/>
      <c r="H43" s="44"/>
      <c r="I43" s="43"/>
      <c r="J43" s="2"/>
    </row>
    <row r="44" spans="1:11" ht="3.75" customHeight="1">
      <c r="A44" s="50"/>
      <c r="B44" s="51"/>
      <c r="C44" s="51"/>
      <c r="D44" s="51"/>
      <c r="E44" s="52"/>
      <c r="F44" s="53"/>
      <c r="G44" s="54"/>
      <c r="H44" s="55"/>
      <c r="I44" s="56"/>
      <c r="J44" s="2"/>
    </row>
    <row r="45" spans="1:11" ht="13.5" customHeight="1">
      <c r="A45" s="22"/>
      <c r="B45" s="14"/>
      <c r="C45" s="37"/>
      <c r="D45" s="37"/>
      <c r="E45" s="38"/>
      <c r="F45" s="194"/>
      <c r="G45" s="14"/>
      <c r="H45" s="14"/>
      <c r="I45" s="41"/>
    </row>
    <row r="46" spans="1:11" ht="11.25" customHeight="1">
      <c r="A46" s="1"/>
      <c r="F46" s="138"/>
    </row>
    <row r="47" spans="1:11" ht="21" customHeight="1">
      <c r="H47" s="205" t="s">
        <v>92</v>
      </c>
      <c r="I47" s="190">
        <f>I14+I16+I27+I29+I38</f>
        <v>0</v>
      </c>
      <c r="J47" s="121"/>
    </row>
    <row r="48" spans="1:11" ht="21" customHeight="1">
      <c r="H48" s="205" t="s">
        <v>91</v>
      </c>
      <c r="I48" s="175">
        <v>0.55000000000000004</v>
      </c>
    </row>
    <row r="49" spans="8:10" ht="21" customHeight="1" thickBot="1">
      <c r="H49" s="205" t="s">
        <v>99</v>
      </c>
      <c r="I49" s="210">
        <f>I47*I48</f>
        <v>0</v>
      </c>
      <c r="J49" s="121"/>
    </row>
    <row r="50" spans="8:10" ht="21" customHeight="1" thickBot="1">
      <c r="H50" s="209" t="s">
        <v>104</v>
      </c>
      <c r="I50" s="208">
        <f>I42+I49</f>
        <v>0</v>
      </c>
    </row>
  </sheetData>
  <mergeCells count="42">
    <mergeCell ref="E29:G29"/>
    <mergeCell ref="C4:E4"/>
    <mergeCell ref="G1:I1"/>
    <mergeCell ref="C21:D21"/>
    <mergeCell ref="E21:G21"/>
    <mergeCell ref="A16:G16"/>
    <mergeCell ref="B17:C17"/>
    <mergeCell ref="A18:G18"/>
    <mergeCell ref="A19:G19"/>
    <mergeCell ref="A20:G20"/>
    <mergeCell ref="A22:B22"/>
    <mergeCell ref="C22:D22"/>
    <mergeCell ref="E22:G22"/>
    <mergeCell ref="A23:B23"/>
    <mergeCell ref="C23:D23"/>
    <mergeCell ref="E23:G23"/>
    <mergeCell ref="E27:G27"/>
    <mergeCell ref="A24:B24"/>
    <mergeCell ref="C24:D24"/>
    <mergeCell ref="E24:G24"/>
    <mergeCell ref="A25:B25"/>
    <mergeCell ref="C25:D25"/>
    <mergeCell ref="E25:G25"/>
    <mergeCell ref="A26:B26"/>
    <mergeCell ref="C26:D26"/>
    <mergeCell ref="E26:G26"/>
    <mergeCell ref="A27:B27"/>
    <mergeCell ref="C27:D27"/>
    <mergeCell ref="A38:B38"/>
    <mergeCell ref="C38:D38"/>
    <mergeCell ref="E38:G38"/>
    <mergeCell ref="A36:B36"/>
    <mergeCell ref="C36:D36"/>
    <mergeCell ref="E36:G36"/>
    <mergeCell ref="A37:B37"/>
    <mergeCell ref="C37:D37"/>
    <mergeCell ref="E37:G37"/>
    <mergeCell ref="C34:D34"/>
    <mergeCell ref="E34:G34"/>
    <mergeCell ref="A35:B35"/>
    <mergeCell ref="C35:D35"/>
    <mergeCell ref="E35:G35"/>
  </mergeCells>
  <phoneticPr fontId="0" type="noConversion"/>
  <printOptions gridLinesSet="0"/>
  <pageMargins left="0.54" right="0.47" top="0.27" bottom="0.25" header="0.27" footer="0.25"/>
  <pageSetup scale="74" orientation="portrait" horizontalDpi="4294967292" vertic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showGridLines="0" showZeros="0" topLeftCell="A16" zoomScaleNormal="100" workbookViewId="0">
      <selection activeCell="F14" sqref="F14"/>
    </sheetView>
  </sheetViews>
  <sheetFormatPr defaultColWidth="11.42578125" defaultRowHeight="12"/>
  <cols>
    <col min="1" max="1" width="25.85546875" customWidth="1"/>
    <col min="2" max="2" width="10.28515625" customWidth="1"/>
    <col min="3" max="4" width="7" customWidth="1"/>
    <col min="5" max="5" width="7.28515625" customWidth="1"/>
    <col min="6" max="6" width="10.5703125" customWidth="1"/>
    <col min="7" max="7" width="12.42578125" customWidth="1"/>
    <col min="8" max="8" width="12.28515625" customWidth="1"/>
    <col min="9" max="9" width="15.42578125" customWidth="1"/>
    <col min="10" max="10" width="13.140625" customWidth="1"/>
  </cols>
  <sheetData>
    <row r="1" spans="1:16" ht="12.75" customHeight="1">
      <c r="A1" s="71" t="s">
        <v>30</v>
      </c>
      <c r="B1" s="25"/>
      <c r="C1" s="25"/>
      <c r="D1" s="25"/>
      <c r="E1" s="25"/>
      <c r="F1" s="25"/>
      <c r="G1" s="253">
        <f>'Year 1'!G1:I1</f>
        <v>0</v>
      </c>
      <c r="H1" s="253"/>
      <c r="I1" s="253"/>
      <c r="N1" t="s">
        <v>100</v>
      </c>
    </row>
    <row r="2" spans="1:16" ht="19.5" customHeight="1">
      <c r="A2" s="4"/>
      <c r="B2" s="23" t="s">
        <v>0</v>
      </c>
      <c r="C2" s="4"/>
      <c r="D2" s="4"/>
      <c r="E2" s="4"/>
      <c r="F2" s="4"/>
      <c r="G2" s="101" t="s">
        <v>1</v>
      </c>
      <c r="H2" s="185" t="s">
        <v>119</v>
      </c>
      <c r="I2" s="101" t="s">
        <v>2</v>
      </c>
      <c r="N2" s="186">
        <f>'Year 1'!G3</f>
        <v>0</v>
      </c>
      <c r="O2" s="187">
        <v>12</v>
      </c>
      <c r="P2" s="188"/>
    </row>
    <row r="3" spans="1:16" ht="18" customHeight="1">
      <c r="A3" s="5"/>
      <c r="B3" s="24" t="s">
        <v>3</v>
      </c>
      <c r="C3" s="6"/>
      <c r="D3" s="6"/>
      <c r="E3" s="5"/>
      <c r="F3" s="5"/>
      <c r="G3" s="136">
        <f>' Year 4'!I3+1</f>
        <v>1098</v>
      </c>
      <c r="H3" s="135"/>
      <c r="I3" s="189">
        <f>G3+364</f>
        <v>1462</v>
      </c>
      <c r="J3" s="34"/>
      <c r="N3" s="186">
        <f>'Year 1'!I3</f>
        <v>0</v>
      </c>
      <c r="O3" s="187">
        <v>12</v>
      </c>
      <c r="P3" s="187"/>
    </row>
    <row r="4" spans="1:16" ht="12" customHeight="1">
      <c r="A4" s="7" t="s">
        <v>17</v>
      </c>
      <c r="B4" s="8"/>
      <c r="C4" s="261" t="s">
        <v>66</v>
      </c>
      <c r="D4" s="262"/>
      <c r="E4" s="263"/>
      <c r="F4" s="9"/>
      <c r="G4" s="30" t="s">
        <v>18</v>
      </c>
      <c r="H4" s="31"/>
      <c r="I4" s="32"/>
    </row>
    <row r="5" spans="1:16" ht="32.1" customHeight="1">
      <c r="A5" s="10" t="s">
        <v>4</v>
      </c>
      <c r="B5" s="39" t="s">
        <v>26</v>
      </c>
      <c r="C5" s="112" t="s">
        <v>63</v>
      </c>
      <c r="D5" s="112" t="s">
        <v>64</v>
      </c>
      <c r="E5" s="112" t="s">
        <v>65</v>
      </c>
      <c r="F5" s="11" t="s">
        <v>67</v>
      </c>
      <c r="G5" s="11" t="s">
        <v>15</v>
      </c>
      <c r="H5" s="11" t="s">
        <v>16</v>
      </c>
      <c r="I5" s="12" t="s">
        <v>25</v>
      </c>
      <c r="J5" s="114" t="s">
        <v>69</v>
      </c>
      <c r="K5" s="113" t="s">
        <v>68</v>
      </c>
      <c r="L5" s="113" t="s">
        <v>120</v>
      </c>
    </row>
    <row r="6" spans="1:16" ht="24" customHeight="1">
      <c r="A6" s="59">
        <f>' Year 4'!A6</f>
        <v>0</v>
      </c>
      <c r="B6" s="28" t="str">
        <f>' Year 4'!B6</f>
        <v xml:space="preserve">Principal Investigator </v>
      </c>
      <c r="C6" s="120">
        <f t="shared" ref="C6:C13" si="0">12*K6</f>
        <v>0</v>
      </c>
      <c r="D6" s="120"/>
      <c r="E6" s="120">
        <v>0</v>
      </c>
      <c r="F6" s="57">
        <f>'Year 4'!F6*1.03</f>
        <v>0</v>
      </c>
      <c r="G6" s="57">
        <f t="shared" ref="G6:G13" si="1">F6*K6/12*L6</f>
        <v>0</v>
      </c>
      <c r="H6" s="57">
        <f t="shared" ref="H6:H13" si="2">G6*J6</f>
        <v>0</v>
      </c>
      <c r="I6" s="58">
        <f t="shared" ref="I6:I13" si="3">G6+H6</f>
        <v>0</v>
      </c>
      <c r="J6" s="201">
        <v>0.28399999999999997</v>
      </c>
      <c r="K6" s="116">
        <v>0</v>
      </c>
      <c r="L6" s="115">
        <v>12</v>
      </c>
    </row>
    <row r="7" spans="1:16" ht="24" customHeight="1">
      <c r="A7" s="59">
        <f>' Year 4'!A7</f>
        <v>0</v>
      </c>
      <c r="B7" s="28">
        <f>' Year 4'!B7</f>
        <v>0</v>
      </c>
      <c r="C7" s="120">
        <f t="shared" si="0"/>
        <v>0</v>
      </c>
      <c r="D7" s="120"/>
      <c r="E7" s="120"/>
      <c r="F7" s="57">
        <f>'Year 4'!F7*1.03</f>
        <v>0</v>
      </c>
      <c r="G7" s="57">
        <f t="shared" si="1"/>
        <v>0</v>
      </c>
      <c r="H7" s="57">
        <f t="shared" si="2"/>
        <v>0</v>
      </c>
      <c r="I7" s="58">
        <f t="shared" si="3"/>
        <v>0</v>
      </c>
      <c r="J7" s="201">
        <v>0.28399999999999997</v>
      </c>
      <c r="K7" s="116">
        <v>0</v>
      </c>
      <c r="L7" s="115">
        <v>12</v>
      </c>
    </row>
    <row r="8" spans="1:16" ht="24" customHeight="1">
      <c r="A8" s="59">
        <f>' Year 4'!A8</f>
        <v>0</v>
      </c>
      <c r="B8" s="28">
        <f>' Year 4'!B8</f>
        <v>0</v>
      </c>
      <c r="C8" s="120">
        <f t="shared" si="0"/>
        <v>0</v>
      </c>
      <c r="D8" s="120"/>
      <c r="E8" s="120"/>
      <c r="F8" s="57">
        <f>'Year 4'!F8*1.03</f>
        <v>0</v>
      </c>
      <c r="G8" s="57">
        <f t="shared" si="1"/>
        <v>0</v>
      </c>
      <c r="H8" s="57">
        <f t="shared" si="2"/>
        <v>0</v>
      </c>
      <c r="I8" s="58">
        <f t="shared" si="3"/>
        <v>0</v>
      </c>
      <c r="J8" s="201">
        <v>0.28399999999999997</v>
      </c>
      <c r="K8" s="116">
        <v>0</v>
      </c>
      <c r="L8" s="115">
        <v>12</v>
      </c>
    </row>
    <row r="9" spans="1:16" ht="24" customHeight="1">
      <c r="A9" s="59">
        <f>' Year 4'!A9</f>
        <v>0</v>
      </c>
      <c r="B9" s="28">
        <f>' Year 4'!B9</f>
        <v>0</v>
      </c>
      <c r="C9" s="120">
        <f t="shared" si="0"/>
        <v>0</v>
      </c>
      <c r="D9" s="120"/>
      <c r="E9" s="120"/>
      <c r="F9" s="57">
        <f>'Year 4'!F9*1.03</f>
        <v>0</v>
      </c>
      <c r="G9" s="57">
        <f t="shared" si="1"/>
        <v>0</v>
      </c>
      <c r="H9" s="57">
        <f t="shared" si="2"/>
        <v>0</v>
      </c>
      <c r="I9" s="58">
        <f t="shared" si="3"/>
        <v>0</v>
      </c>
      <c r="J9" s="201">
        <v>0.28399999999999997</v>
      </c>
      <c r="K9" s="116">
        <v>0</v>
      </c>
      <c r="L9" s="115">
        <v>12</v>
      </c>
    </row>
    <row r="10" spans="1:16" ht="24" customHeight="1">
      <c r="A10" s="59">
        <f>' Year 4'!A10</f>
        <v>0</v>
      </c>
      <c r="B10" s="28">
        <f>' Year 4'!B10</f>
        <v>0</v>
      </c>
      <c r="C10" s="120">
        <f t="shared" si="0"/>
        <v>0</v>
      </c>
      <c r="D10" s="120"/>
      <c r="E10" s="120">
        <v>0</v>
      </c>
      <c r="F10" s="57">
        <f>'Year 4'!F10*1.03</f>
        <v>0</v>
      </c>
      <c r="G10" s="57">
        <f t="shared" si="1"/>
        <v>0</v>
      </c>
      <c r="H10" s="57">
        <f t="shared" si="2"/>
        <v>0</v>
      </c>
      <c r="I10" s="58">
        <f t="shared" si="3"/>
        <v>0</v>
      </c>
      <c r="J10" s="201">
        <v>0.28399999999999997</v>
      </c>
      <c r="K10" s="116">
        <f>'Year 1'!K10</f>
        <v>0</v>
      </c>
      <c r="L10" s="115">
        <v>12</v>
      </c>
    </row>
    <row r="11" spans="1:16" ht="24" customHeight="1">
      <c r="A11" s="59">
        <f>' Year 4'!A11</f>
        <v>0</v>
      </c>
      <c r="B11" s="28">
        <f>' Year 4'!B11</f>
        <v>0</v>
      </c>
      <c r="C11" s="120">
        <f t="shared" si="0"/>
        <v>0</v>
      </c>
      <c r="D11" s="120"/>
      <c r="E11" s="120"/>
      <c r="F11" s="57">
        <f>'Year 4'!F11*1.03</f>
        <v>0</v>
      </c>
      <c r="G11" s="57">
        <f t="shared" si="1"/>
        <v>0</v>
      </c>
      <c r="H11" s="57">
        <f t="shared" si="2"/>
        <v>0</v>
      </c>
      <c r="I11" s="58">
        <f t="shared" si="3"/>
        <v>0</v>
      </c>
      <c r="J11" s="201">
        <v>0.28399999999999997</v>
      </c>
      <c r="K11" s="116">
        <f>'Year 1'!K11</f>
        <v>0</v>
      </c>
      <c r="L11" s="115">
        <v>12</v>
      </c>
    </row>
    <row r="12" spans="1:16" ht="24" customHeight="1">
      <c r="A12" s="59">
        <f>' Year 4'!A12</f>
        <v>0</v>
      </c>
      <c r="B12" s="200" t="str">
        <f>' Year 4'!B12</f>
        <v>Grad Research Assist</v>
      </c>
      <c r="C12" s="120">
        <f t="shared" si="0"/>
        <v>0</v>
      </c>
      <c r="D12" s="120"/>
      <c r="E12" s="120"/>
      <c r="F12" s="57">
        <f>'Year 1'!F12</f>
        <v>30000</v>
      </c>
      <c r="G12" s="57">
        <f t="shared" si="1"/>
        <v>0</v>
      </c>
      <c r="H12" s="57">
        <f t="shared" si="2"/>
        <v>0</v>
      </c>
      <c r="I12" s="58">
        <f t="shared" si="3"/>
        <v>0</v>
      </c>
      <c r="J12" s="201">
        <v>8.5000000000000006E-2</v>
      </c>
      <c r="K12" s="116">
        <f>'Year 1'!K12</f>
        <v>0</v>
      </c>
      <c r="L12" s="115">
        <v>12</v>
      </c>
    </row>
    <row r="13" spans="1:16" ht="24" customHeight="1" thickBot="1">
      <c r="A13" s="59">
        <f>' Year 4'!A13</f>
        <v>0</v>
      </c>
      <c r="B13" s="200" t="str">
        <f>' Year 4'!B13</f>
        <v>Grad Research Assist</v>
      </c>
      <c r="C13" s="120">
        <f t="shared" si="0"/>
        <v>0</v>
      </c>
      <c r="D13" s="120"/>
      <c r="E13" s="120"/>
      <c r="F13" s="57">
        <f>'Year 1'!F13</f>
        <v>30000</v>
      </c>
      <c r="G13" s="57">
        <f t="shared" si="1"/>
        <v>0</v>
      </c>
      <c r="H13" s="57">
        <f t="shared" si="2"/>
        <v>0</v>
      </c>
      <c r="I13" s="58">
        <f t="shared" si="3"/>
        <v>0</v>
      </c>
      <c r="J13" s="201">
        <v>8.5000000000000006E-2</v>
      </c>
      <c r="K13" s="116">
        <f>'Year 1'!K13</f>
        <v>0</v>
      </c>
      <c r="L13" s="115">
        <v>12</v>
      </c>
    </row>
    <row r="14" spans="1:16" ht="24" customHeight="1" thickTop="1" thickBot="1">
      <c r="A14" s="5"/>
      <c r="B14" s="26" t="s">
        <v>14</v>
      </c>
      <c r="C14" s="27"/>
      <c r="D14" s="27"/>
      <c r="E14" s="5"/>
      <c r="F14" s="13"/>
      <c r="G14" s="66">
        <f>SUM(G6:G13)</f>
        <v>0</v>
      </c>
      <c r="H14" s="67">
        <f>SUM(H6:H13)</f>
        <v>0</v>
      </c>
      <c r="I14" s="68">
        <f>SUM(I6:I13)</f>
        <v>0</v>
      </c>
      <c r="J14" s="110"/>
    </row>
    <row r="15" spans="1:16" ht="15.95" customHeight="1" thickTop="1">
      <c r="A15" s="14" t="s">
        <v>5</v>
      </c>
      <c r="B15" s="62"/>
      <c r="C15" s="62"/>
      <c r="D15" s="62"/>
      <c r="E15" s="62"/>
      <c r="F15" s="62"/>
      <c r="G15" s="62"/>
      <c r="H15" s="62"/>
      <c r="I15" s="40"/>
      <c r="J15" s="2"/>
    </row>
    <row r="16" spans="1:16" ht="18" customHeight="1">
      <c r="A16" s="255"/>
      <c r="B16" s="256"/>
      <c r="C16" s="256"/>
      <c r="D16" s="256"/>
      <c r="E16" s="256"/>
      <c r="F16" s="256"/>
      <c r="G16" s="257"/>
      <c r="H16" s="224">
        <v>0</v>
      </c>
      <c r="I16" s="64">
        <f>H16</f>
        <v>0</v>
      </c>
      <c r="J16" s="110" t="s">
        <v>61</v>
      </c>
    </row>
    <row r="17" spans="1:10" ht="15.75" customHeight="1">
      <c r="A17" s="35" t="s">
        <v>19</v>
      </c>
      <c r="B17" s="265" t="s">
        <v>72</v>
      </c>
      <c r="C17" s="265"/>
      <c r="D17" s="62"/>
      <c r="E17" s="62"/>
      <c r="F17" s="62"/>
      <c r="G17" s="62"/>
      <c r="H17" s="217" t="s">
        <v>71</v>
      </c>
      <c r="I17" s="215"/>
      <c r="J17" s="2"/>
    </row>
    <row r="18" spans="1:10" ht="12.75">
      <c r="A18" s="247"/>
      <c r="B18" s="247"/>
      <c r="C18" s="247"/>
      <c r="D18" s="247"/>
      <c r="E18" s="247"/>
      <c r="F18" s="247"/>
      <c r="G18" s="247"/>
      <c r="H18" s="213"/>
      <c r="I18" s="40"/>
      <c r="J18" s="2"/>
    </row>
    <row r="19" spans="1:10" ht="12.75">
      <c r="A19" s="247"/>
      <c r="B19" s="247"/>
      <c r="C19" s="247"/>
      <c r="D19" s="247"/>
      <c r="E19" s="247"/>
      <c r="F19" s="247"/>
      <c r="G19" s="247"/>
      <c r="H19" s="213">
        <v>0</v>
      </c>
      <c r="I19" s="40"/>
      <c r="J19" s="2"/>
    </row>
    <row r="20" spans="1:10" ht="15.75" customHeight="1">
      <c r="A20" s="254"/>
      <c r="B20" s="254"/>
      <c r="C20" s="254"/>
      <c r="D20" s="254"/>
      <c r="E20" s="254"/>
      <c r="F20" s="254"/>
      <c r="G20" s="254"/>
      <c r="H20" s="214">
        <v>0</v>
      </c>
      <c r="I20" s="64">
        <f>H18+H19+H20</f>
        <v>0</v>
      </c>
      <c r="J20" s="110" t="s">
        <v>61</v>
      </c>
    </row>
    <row r="21" spans="1:10" ht="12.95" customHeight="1">
      <c r="A21" s="15" t="s">
        <v>20</v>
      </c>
      <c r="B21" s="15"/>
      <c r="C21" s="264" t="s">
        <v>71</v>
      </c>
      <c r="D21" s="264"/>
      <c r="E21" s="258" t="s">
        <v>73</v>
      </c>
      <c r="F21" s="258"/>
      <c r="G21" s="258"/>
      <c r="H21" s="122" t="s">
        <v>71</v>
      </c>
      <c r="I21" s="215"/>
      <c r="J21" s="2"/>
    </row>
    <row r="22" spans="1:10" ht="15" customHeight="1">
      <c r="A22" s="242"/>
      <c r="B22" s="243"/>
      <c r="C22" s="244">
        <f>' Year 4'!C22:D22*1.03</f>
        <v>0</v>
      </c>
      <c r="D22" s="245"/>
      <c r="E22" s="247"/>
      <c r="F22" s="247"/>
      <c r="G22" s="247"/>
      <c r="H22" s="213">
        <f>' Year 4'!H22*1.03</f>
        <v>0</v>
      </c>
      <c r="I22" s="216"/>
      <c r="J22" s="2"/>
    </row>
    <row r="23" spans="1:10" ht="15.75" customHeight="1">
      <c r="A23" s="242"/>
      <c r="B23" s="243"/>
      <c r="C23" s="244">
        <f>' Year 4'!C23:D23*1.03</f>
        <v>0</v>
      </c>
      <c r="D23" s="245"/>
      <c r="E23" s="247"/>
      <c r="F23" s="247"/>
      <c r="G23" s="247"/>
      <c r="H23" s="213">
        <f>' Year 4'!H23*1.03</f>
        <v>0</v>
      </c>
      <c r="I23" s="216"/>
      <c r="J23" s="2"/>
    </row>
    <row r="24" spans="1:10" ht="12.95" customHeight="1">
      <c r="A24" s="242"/>
      <c r="B24" s="243"/>
      <c r="C24" s="244">
        <f>' Year 4'!C24:D24*1.03</f>
        <v>0</v>
      </c>
      <c r="D24" s="245"/>
      <c r="E24" s="247"/>
      <c r="F24" s="247"/>
      <c r="G24" s="247"/>
      <c r="H24" s="213">
        <f>' Year 4'!H24*1.03</f>
        <v>0</v>
      </c>
      <c r="I24" s="216"/>
      <c r="J24" s="2"/>
    </row>
    <row r="25" spans="1:10" ht="14.25" customHeight="1">
      <c r="A25" s="242"/>
      <c r="B25" s="243"/>
      <c r="C25" s="244">
        <f>' Year 4'!C25:D25*1.03</f>
        <v>0</v>
      </c>
      <c r="D25" s="245"/>
      <c r="E25" s="247"/>
      <c r="F25" s="247"/>
      <c r="G25" s="247"/>
      <c r="H25" s="213">
        <f>' Year 4'!H25*1.03</f>
        <v>0</v>
      </c>
      <c r="I25" s="216"/>
      <c r="J25" s="2"/>
    </row>
    <row r="26" spans="1:10" ht="18" customHeight="1">
      <c r="A26" s="242"/>
      <c r="B26" s="243"/>
      <c r="C26" s="244">
        <f>' Year 4'!C26:D26*1.03</f>
        <v>0</v>
      </c>
      <c r="D26" s="245"/>
      <c r="E26" s="247"/>
      <c r="F26" s="247"/>
      <c r="G26" s="247"/>
      <c r="H26" s="213">
        <f>' Year 4'!H26*1.03</f>
        <v>0</v>
      </c>
      <c r="I26" s="216"/>
      <c r="J26" s="2"/>
    </row>
    <row r="27" spans="1:10" ht="15.75" customHeight="1">
      <c r="A27" s="268"/>
      <c r="B27" s="272"/>
      <c r="C27" s="270">
        <f>' Year 4'!C27:D27*1.03</f>
        <v>0</v>
      </c>
      <c r="D27" s="271"/>
      <c r="E27" s="273"/>
      <c r="F27" s="273"/>
      <c r="G27" s="273"/>
      <c r="H27" s="224">
        <f>' Year 4'!H27*1.03</f>
        <v>0</v>
      </c>
      <c r="I27" s="64">
        <f>H27+H26+H25+H24+H23+H22+C27+C26+C25+C24+C23+C22</f>
        <v>0</v>
      </c>
      <c r="J27" s="110" t="s">
        <v>61</v>
      </c>
    </row>
    <row r="28" spans="1:10" ht="12" customHeight="1">
      <c r="A28" s="14" t="s">
        <v>6</v>
      </c>
      <c r="B28" s="4"/>
      <c r="C28" s="4"/>
      <c r="D28" s="4"/>
      <c r="E28" s="4"/>
      <c r="F28" s="4"/>
      <c r="G28" s="4"/>
      <c r="H28" s="226"/>
      <c r="I28" s="40"/>
      <c r="J28" s="2"/>
    </row>
    <row r="29" spans="1:10" ht="12.95" customHeight="1">
      <c r="A29" s="19"/>
      <c r="B29" s="19"/>
      <c r="C29" s="19"/>
      <c r="D29" s="19"/>
      <c r="E29" s="254"/>
      <c r="F29" s="254"/>
      <c r="G29" s="254"/>
      <c r="H29" s="125">
        <f>' Year 4'!H29*1.03</f>
        <v>0</v>
      </c>
      <c r="I29" s="64">
        <f>H29</f>
        <v>0</v>
      </c>
      <c r="J29" s="110" t="s">
        <v>61</v>
      </c>
    </row>
    <row r="30" spans="1:10" ht="12.95" customHeight="1">
      <c r="A30" s="69" t="s">
        <v>7</v>
      </c>
      <c r="B30" s="16" t="s">
        <v>8</v>
      </c>
      <c r="C30" s="5"/>
      <c r="D30" s="5"/>
      <c r="E30" s="19"/>
      <c r="F30" s="19"/>
      <c r="G30" s="19"/>
      <c r="H30" s="19"/>
      <c r="I30" s="64">
        <v>0</v>
      </c>
      <c r="J30" s="110"/>
    </row>
    <row r="31" spans="1:10" ht="12.95" customHeight="1">
      <c r="A31" s="70"/>
      <c r="B31" s="16" t="s">
        <v>9</v>
      </c>
      <c r="C31" s="5"/>
      <c r="D31" s="5"/>
      <c r="E31" s="19"/>
      <c r="F31" s="19"/>
      <c r="G31" s="19"/>
      <c r="H31" s="19"/>
      <c r="I31" s="64">
        <v>0</v>
      </c>
      <c r="J31" s="110"/>
    </row>
    <row r="32" spans="1:10" ht="12" customHeight="1">
      <c r="A32" s="14" t="s">
        <v>21</v>
      </c>
      <c r="B32" s="14"/>
      <c r="C32" s="14"/>
      <c r="D32" s="14"/>
      <c r="E32" s="14"/>
      <c r="F32" s="14"/>
      <c r="G32" s="14"/>
      <c r="H32" s="14"/>
      <c r="I32" s="40"/>
      <c r="J32" s="2"/>
    </row>
    <row r="33" spans="1:11" ht="12.75" customHeight="1">
      <c r="A33" s="19"/>
      <c r="B33" s="19"/>
      <c r="C33" s="19"/>
      <c r="D33" s="19"/>
      <c r="E33" s="19"/>
      <c r="F33" s="19"/>
      <c r="G33" s="19"/>
      <c r="H33" s="19"/>
      <c r="I33" s="64">
        <v>0</v>
      </c>
      <c r="J33" s="110" t="s">
        <v>61</v>
      </c>
    </row>
    <row r="34" spans="1:11">
      <c r="A34" s="14" t="s">
        <v>22</v>
      </c>
      <c r="B34" s="14"/>
      <c r="C34" s="260" t="s">
        <v>71</v>
      </c>
      <c r="D34" s="260"/>
      <c r="E34" s="260" t="s">
        <v>72</v>
      </c>
      <c r="F34" s="260"/>
      <c r="G34" s="260"/>
      <c r="H34" s="128" t="s">
        <v>71</v>
      </c>
      <c r="I34" s="215"/>
      <c r="J34" s="2"/>
    </row>
    <row r="35" spans="1:11" ht="15" customHeight="1">
      <c r="A35" s="242"/>
      <c r="B35" s="243"/>
      <c r="C35" s="244">
        <f>' Year 4'!C35:D35*1.03</f>
        <v>0</v>
      </c>
      <c r="D35" s="245"/>
      <c r="E35" s="246"/>
      <c r="F35" s="246"/>
      <c r="G35" s="246"/>
      <c r="H35" s="218">
        <f>' Year 4'!H35*1.03</f>
        <v>0</v>
      </c>
      <c r="I35" s="216"/>
      <c r="J35" s="2"/>
    </row>
    <row r="36" spans="1:11" ht="15" customHeight="1">
      <c r="A36" s="242"/>
      <c r="B36" s="243"/>
      <c r="C36" s="244">
        <f>' Year 4'!C36:D36*1.03</f>
        <v>0</v>
      </c>
      <c r="D36" s="245"/>
      <c r="E36" s="247"/>
      <c r="F36" s="247"/>
      <c r="G36" s="247"/>
      <c r="H36" s="218">
        <f>' Year 4'!H36*1.03</f>
        <v>0</v>
      </c>
      <c r="I36" s="216"/>
      <c r="J36" s="2"/>
    </row>
    <row r="37" spans="1:11" ht="15" customHeight="1">
      <c r="A37" s="242"/>
      <c r="B37" s="243"/>
      <c r="C37" s="244">
        <f>' Year 4'!C37:D37*1.03</f>
        <v>0</v>
      </c>
      <c r="D37" s="245"/>
      <c r="E37" s="247"/>
      <c r="F37" s="247"/>
      <c r="G37" s="247"/>
      <c r="H37" s="218">
        <f>' Year 4'!H37*1.03</f>
        <v>0</v>
      </c>
      <c r="I37" s="216"/>
      <c r="J37" s="2"/>
    </row>
    <row r="38" spans="1:11" ht="19.5" customHeight="1">
      <c r="A38" s="248"/>
      <c r="B38" s="249"/>
      <c r="C38" s="270">
        <f>' Year 4'!C38:D38*1.03</f>
        <v>0</v>
      </c>
      <c r="D38" s="271"/>
      <c r="E38" s="248"/>
      <c r="F38" s="252"/>
      <c r="G38" s="249"/>
      <c r="H38" s="218">
        <f>' Year 4'!H38*1.03</f>
        <v>0</v>
      </c>
      <c r="I38" s="64">
        <f>C35+C36+C37+C38+H35+H36+H37+H38</f>
        <v>0</v>
      </c>
      <c r="J38" s="110" t="s">
        <v>61</v>
      </c>
    </row>
    <row r="39" spans="1:11" ht="15.75" customHeight="1" thickBot="1">
      <c r="A39" s="162" t="s">
        <v>31</v>
      </c>
      <c r="B39" s="163"/>
      <c r="C39" s="222"/>
      <c r="D39" s="223"/>
      <c r="E39" s="171"/>
      <c r="F39" s="163"/>
      <c r="G39" s="163"/>
      <c r="H39" s="172" t="s">
        <v>32</v>
      </c>
      <c r="I39" s="173">
        <v>0</v>
      </c>
      <c r="J39" s="110"/>
    </row>
    <row r="40" spans="1:11" ht="27.75" customHeight="1" thickTop="1" thickBot="1">
      <c r="A40" s="17" t="s">
        <v>10</v>
      </c>
      <c r="B40" s="15"/>
      <c r="C40" s="5"/>
      <c r="D40" s="5"/>
      <c r="E40" s="72"/>
      <c r="F40" s="5"/>
      <c r="G40" s="5"/>
      <c r="H40" s="29" t="s">
        <v>24</v>
      </c>
      <c r="I40" s="65">
        <f>SUM(I14:I39)</f>
        <v>0</v>
      </c>
      <c r="J40" s="110"/>
      <c r="K40" s="121"/>
    </row>
    <row r="41" spans="1:11" ht="14.25" thickTop="1" thickBot="1">
      <c r="A41" s="164" t="s">
        <v>31</v>
      </c>
      <c r="B41" s="165"/>
      <c r="C41" s="166"/>
      <c r="D41" s="167"/>
      <c r="E41" s="168"/>
      <c r="F41" s="168"/>
      <c r="G41" s="169"/>
      <c r="H41" s="170" t="s">
        <v>12</v>
      </c>
      <c r="I41" s="174">
        <v>0</v>
      </c>
      <c r="J41" s="111"/>
    </row>
    <row r="42" spans="1:11" ht="30.75" customHeight="1" thickTop="1" thickBot="1">
      <c r="A42" s="45" t="s">
        <v>11</v>
      </c>
      <c r="B42" s="46"/>
      <c r="C42" s="46"/>
      <c r="D42" s="46"/>
      <c r="E42" s="47"/>
      <c r="F42" s="48"/>
      <c r="G42" s="49"/>
      <c r="H42" s="29" t="s">
        <v>24</v>
      </c>
      <c r="I42" s="65">
        <f>SUM(I41+I40)</f>
        <v>0</v>
      </c>
      <c r="J42" s="110"/>
    </row>
    <row r="43" spans="1:11" ht="17.25" customHeight="1" thickTop="1">
      <c r="A43" s="17"/>
      <c r="B43" s="19"/>
      <c r="C43" s="19"/>
      <c r="D43" s="19"/>
      <c r="E43" s="20"/>
      <c r="F43" s="21"/>
      <c r="G43" s="42"/>
      <c r="H43" s="44"/>
      <c r="I43" s="43"/>
      <c r="J43" s="2"/>
    </row>
    <row r="44" spans="1:11" ht="3.75" customHeight="1">
      <c r="A44" s="50"/>
      <c r="B44" s="51"/>
      <c r="C44" s="51"/>
      <c r="D44" s="51"/>
      <c r="E44" s="52"/>
      <c r="F44" s="53"/>
      <c r="G44" s="54"/>
      <c r="H44" s="55"/>
      <c r="I44" s="56"/>
      <c r="J44" s="2"/>
    </row>
    <row r="45" spans="1:11" ht="13.5" customHeight="1">
      <c r="A45" s="22"/>
      <c r="B45" s="14"/>
      <c r="C45" s="37"/>
      <c r="D45" s="37"/>
      <c r="E45" s="38"/>
      <c r="F45" s="194"/>
      <c r="G45" s="14"/>
      <c r="H45" s="14"/>
      <c r="I45" s="41"/>
    </row>
    <row r="46" spans="1:11" ht="11.25" customHeight="1">
      <c r="A46" s="1"/>
      <c r="F46" s="138"/>
    </row>
    <row r="47" spans="1:11" ht="21" customHeight="1">
      <c r="H47" s="205" t="s">
        <v>92</v>
      </c>
      <c r="I47" s="190">
        <f>I14+I16+I27+I29+I38</f>
        <v>0</v>
      </c>
      <c r="J47" s="121"/>
    </row>
    <row r="48" spans="1:11" ht="21.75" customHeight="1">
      <c r="H48" s="205" t="s">
        <v>91</v>
      </c>
      <c r="I48" s="175">
        <v>0.55000000000000004</v>
      </c>
    </row>
    <row r="49" spans="8:10" ht="21" customHeight="1" thickBot="1">
      <c r="H49" s="205" t="s">
        <v>99</v>
      </c>
      <c r="I49" s="210">
        <f>I47*I48</f>
        <v>0</v>
      </c>
      <c r="J49" s="121"/>
    </row>
    <row r="50" spans="8:10" ht="21" customHeight="1" thickBot="1">
      <c r="H50" s="209" t="s">
        <v>104</v>
      </c>
      <c r="I50" s="208">
        <f>I42+I49</f>
        <v>0</v>
      </c>
    </row>
  </sheetData>
  <mergeCells count="42">
    <mergeCell ref="A38:B38"/>
    <mergeCell ref="C38:D38"/>
    <mergeCell ref="E38:G38"/>
    <mergeCell ref="A36:B36"/>
    <mergeCell ref="C36:D36"/>
    <mergeCell ref="E36:G36"/>
    <mergeCell ref="A37:B37"/>
    <mergeCell ref="C37:D37"/>
    <mergeCell ref="E37:G37"/>
    <mergeCell ref="C34:D34"/>
    <mergeCell ref="E34:G34"/>
    <mergeCell ref="A35:B35"/>
    <mergeCell ref="C35:D35"/>
    <mergeCell ref="E35:G35"/>
    <mergeCell ref="A26:B26"/>
    <mergeCell ref="C26:D26"/>
    <mergeCell ref="E26:G26"/>
    <mergeCell ref="A27:B27"/>
    <mergeCell ref="C27:D27"/>
    <mergeCell ref="E27:G27"/>
    <mergeCell ref="A24:B24"/>
    <mergeCell ref="C24:D24"/>
    <mergeCell ref="E24:G24"/>
    <mergeCell ref="A25:B25"/>
    <mergeCell ref="C25:D25"/>
    <mergeCell ref="E25:G25"/>
    <mergeCell ref="E29:G29"/>
    <mergeCell ref="C4:E4"/>
    <mergeCell ref="G1:I1"/>
    <mergeCell ref="C21:D21"/>
    <mergeCell ref="E21:G21"/>
    <mergeCell ref="A16:G16"/>
    <mergeCell ref="B17:C17"/>
    <mergeCell ref="A18:G18"/>
    <mergeCell ref="A19:G19"/>
    <mergeCell ref="A20:G20"/>
    <mergeCell ref="A22:B22"/>
    <mergeCell ref="C22:D22"/>
    <mergeCell ref="E22:G22"/>
    <mergeCell ref="A23:B23"/>
    <mergeCell ref="C23:D23"/>
    <mergeCell ref="E23:G23"/>
  </mergeCells>
  <phoneticPr fontId="0" type="noConversion"/>
  <printOptions gridLinesSet="0"/>
  <pageMargins left="0.54" right="0.47" top="0.27" bottom="0.25" header="0.27" footer="0.25"/>
  <pageSetup scale="74" orientation="portrait" horizontalDpi="4294967292" verticalDpi="4294967292"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B907784AF4524B803607FD83A66F23" ma:contentTypeVersion="2" ma:contentTypeDescription="Create a new document." ma:contentTypeScope="" ma:versionID="9b4a07a04983db23a228682b31d8f75a">
  <xsd:schema xmlns:xsd="http://www.w3.org/2001/XMLSchema" xmlns:xs="http://www.w3.org/2001/XMLSchema" xmlns:p="http://schemas.microsoft.com/office/2006/metadata/properties" xmlns:ns1="http://schemas.microsoft.com/sharepoint/v3" targetNamespace="http://schemas.microsoft.com/office/2006/metadata/properties" ma:root="true" ma:fieldsID="922b960f61a7d08a5a24750c11562ec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A5A3C46-6E29-436D-91FE-DF2ABD1CA7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CDBC9F-283F-408F-B2B2-7EB247032CED}">
  <ds:schemaRefs>
    <ds:schemaRef ds:uri="http://schemas.microsoft.com/sharepoint/v3/contenttype/forms"/>
  </ds:schemaRefs>
</ds:datastoreItem>
</file>

<file path=customXml/itemProps3.xml><?xml version="1.0" encoding="utf-8"?>
<ds:datastoreItem xmlns:ds="http://schemas.openxmlformats.org/officeDocument/2006/customXml" ds:itemID="{0FF831E6-6E7E-469C-90F5-37A091E6C1CE}">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Instructions</vt:lpstr>
      <vt:lpstr>Year 1</vt:lpstr>
      <vt:lpstr>Year 2</vt:lpstr>
      <vt:lpstr>Year 3</vt:lpstr>
      <vt:lpstr>Year 4</vt:lpstr>
      <vt:lpstr>Year 5</vt:lpstr>
      <vt:lpstr> Year 3</vt:lpstr>
      <vt:lpstr> Year 4</vt:lpstr>
      <vt:lpstr> Year 5</vt:lpstr>
      <vt:lpstr>Entire</vt:lpstr>
      <vt:lpstr>Face Page Values</vt:lpstr>
      <vt:lpstr>Modular Budget Values</vt:lpstr>
      <vt:lpstr>' Year 3'!Print_Area</vt:lpstr>
      <vt:lpstr>' Year 4'!Print_Area</vt:lpstr>
      <vt:lpstr>' Year 5'!Print_Area</vt:lpstr>
      <vt:lpstr>Entire!Print_Area</vt:lpstr>
      <vt:lpstr>'Face Page Values'!Print_Area</vt:lpstr>
      <vt:lpstr>'Modular Budget Values'!Print_Area</vt:lpstr>
      <vt:lpstr>'Year 1'!Print_Area</vt:lpstr>
      <vt:lpstr>'Year 2'!Print_Area</vt:lpstr>
      <vt:lpstr>'Year 3'!Print_Area</vt:lpstr>
      <vt:lpstr>'Year 4'!Print_Area</vt:lpstr>
      <vt:lpstr>'Year 5'!Print_Area</vt:lpstr>
    </vt:vector>
  </TitlesOfParts>
  <Company>HHMI Northwestern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R01 budget template</dc:title>
  <dc:creator>Joseph S. Takahashi</dc:creator>
  <cp:lastModifiedBy>Rush</cp:lastModifiedBy>
  <cp:lastPrinted>2015-08-31T21:40:48Z</cp:lastPrinted>
  <dcterms:created xsi:type="dcterms:W3CDTF">1999-03-01T19:39:16Z</dcterms:created>
  <dcterms:modified xsi:type="dcterms:W3CDTF">2015-10-21T20:00:41Z</dcterms:modified>
</cp:coreProperties>
</file>