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S:\Corp_Data\ORA\Public\Sponsored Projects\SPA Toolbox\Budget Templates\"/>
    </mc:Choice>
  </mc:AlternateContent>
  <xr:revisionPtr revIDLastSave="0" documentId="8_{002C071B-FF97-4DFD-85A2-88908049C385}" xr6:coauthVersionLast="47" xr6:coauthVersionMax="47" xr10:uidLastSave="{00000000-0000-0000-0000-000000000000}"/>
  <bookViews>
    <workbookView xWindow="-120" yWindow="-120" windowWidth="29040" windowHeight="15840" tabRatio="607" activeTab="2" xr2:uid="{00000000-000D-0000-FFFF-FFFF00000000}"/>
  </bookViews>
  <sheets>
    <sheet name="Helpful Info" sheetId="6" r:id="rId1"/>
    <sheet name="Instructions" sheetId="7" r:id="rId2"/>
    <sheet name="Budget Template" sheetId="2" r:id="rId3"/>
    <sheet name="Data" sheetId="1" state="hidden" r:id="rId4"/>
    <sheet name="PHS 398 Modular Periods 1-2" sheetId="3" r:id="rId5"/>
    <sheet name="PHS 398 Modular Periods 3-5" sheetId="4" r:id="rId6"/>
    <sheet name="PHS 398 Modular Cumulative" sheetId="5" r:id="rId7"/>
    <sheet name="Travel Calc" sheetId="10" r:id="rId8"/>
    <sheet name="Supplies&amp;Materials Calc" sheetId="8" r:id="rId9"/>
    <sheet name="Study Subjects Calc" sheetId="9" r:id="rId10"/>
    <sheet name="Consultant Calc" sheetId="11" r:id="rId11"/>
    <sheet name="Other Cost Calc" sheetId="12" r:id="rId12"/>
    <sheet name="PM Conversion" sheetId="20" r:id="rId13"/>
  </sheets>
  <externalReferences>
    <externalReference r:id="rId14"/>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2">'Budget Template'!$B$3:$AK$97</definedName>
    <definedName name="Print_Titles_MI" localSheetId="11">#REF!</definedName>
    <definedName name="Print_Titles_MI" localSheetId="5">#REF!</definedName>
    <definedName name="Print_Titles_MI" localSheetId="7">#REF!</definedName>
    <definedName name="Print_Titles_MI">#REF!</definedName>
    <definedName name="RF_Regular" localSheetId="11">#REF!</definedName>
    <definedName name="RF_Regular" localSheetId="5">#REF!</definedName>
    <definedName name="RF_Regular" localSheetId="7">#REF!</definedName>
    <definedName name="RF_Regular">#REF!</definedName>
    <definedName name="Year1ACAD02" localSheetId="11">#REF!</definedName>
    <definedName name="Year1ACAD02" localSheetId="5">#REF!</definedName>
    <definedName name="Year1ACAD02" localSheetId="12">#REF!</definedName>
    <definedName name="Year1ACAD02" localSheetId="7">#REF!</definedName>
    <definedName name="Year1ACAD02">#REF!</definedName>
    <definedName name="Year1ACAD03" localSheetId="11">#REF!</definedName>
    <definedName name="Year1ACAD03" localSheetId="5">#REF!</definedName>
    <definedName name="Year1ACAD03" localSheetId="12">#REF!</definedName>
    <definedName name="Year1ACAD03" localSheetId="7">#REF!</definedName>
    <definedName name="Year1ACAD03">#REF!</definedName>
    <definedName name="Year1ACAD04" localSheetId="11">#REF!</definedName>
    <definedName name="Year1ACAD04" localSheetId="5">#REF!</definedName>
    <definedName name="Year1ACAD04" localSheetId="12">#REF!</definedName>
    <definedName name="Year1ACAD04" localSheetId="7">#REF!</definedName>
    <definedName name="Year1ACAD04">#REF!</definedName>
    <definedName name="Year1ACAD05" localSheetId="11">#REF!</definedName>
    <definedName name="Year1ACAD05" localSheetId="5">#REF!</definedName>
    <definedName name="Year1ACAD05" localSheetId="12">#REF!</definedName>
    <definedName name="Year1ACAD05" localSheetId="7">#REF!</definedName>
    <definedName name="Year1ACAD05">#REF!</definedName>
    <definedName name="Year1by" localSheetId="11">#REF!</definedName>
    <definedName name="Year1by" localSheetId="5">#REF!</definedName>
    <definedName name="Year1by" localSheetId="12">#REF!</definedName>
    <definedName name="Year1by" localSheetId="7">#REF!</definedName>
    <definedName name="Year1by">#REF!</definedName>
    <definedName name="Year1CAL02" localSheetId="11">#REF!</definedName>
    <definedName name="Year1CAL02" localSheetId="5">#REF!</definedName>
    <definedName name="Year1CAL02" localSheetId="12">#REF!</definedName>
    <definedName name="Year1CAL02" localSheetId="7">#REF!</definedName>
    <definedName name="Year1CAL02">#REF!</definedName>
    <definedName name="Year1CAL03" localSheetId="11">#REF!</definedName>
    <definedName name="Year1CAL03" localSheetId="5">#REF!</definedName>
    <definedName name="Year1CAL03" localSheetId="12">#REF!</definedName>
    <definedName name="Year1CAL03" localSheetId="7">#REF!</definedName>
    <definedName name="Year1CAL03">#REF!</definedName>
    <definedName name="Year1CAL04" localSheetId="11">#REF!</definedName>
    <definedName name="Year1CAL04" localSheetId="5">#REF!</definedName>
    <definedName name="Year1CAL04" localSheetId="12">#REF!</definedName>
    <definedName name="Year1CAL04" localSheetId="7">#REF!</definedName>
    <definedName name="Year1CAL04">#REF!</definedName>
    <definedName name="Year1CAL05" localSheetId="11">#REF!</definedName>
    <definedName name="Year1CAL05" localSheetId="5">#REF!</definedName>
    <definedName name="Year1CAL05" localSheetId="12">#REF!</definedName>
    <definedName name="Year1CAL05" localSheetId="7">#REF!</definedName>
    <definedName name="Year1CAL05">#REF!</definedName>
    <definedName name="Year1gscmt" localSheetId="11">#REF!</definedName>
    <definedName name="Year1gscmt" localSheetId="5">#REF!</definedName>
    <definedName name="Year1gscmt" localSheetId="12">#REF!</definedName>
    <definedName name="Year1gscmt" localSheetId="7">#REF!</definedName>
    <definedName name="Year1gscmt">#REF!</definedName>
    <definedName name="Year1gscnt" localSheetId="11">#REF!</definedName>
    <definedName name="Year1gscnt" localSheetId="5">#REF!</definedName>
    <definedName name="Year1gscnt" localSheetId="12">#REF!</definedName>
    <definedName name="Year1gscnt" localSheetId="7">#REF!</definedName>
    <definedName name="Year1gscnt">#REF!</definedName>
    <definedName name="Year1gsdol" localSheetId="11">#REF!</definedName>
    <definedName name="Year1gsdol" localSheetId="5">#REF!</definedName>
    <definedName name="Year1gsdol" localSheetId="12">#REF!</definedName>
    <definedName name="Year1gsdol" localSheetId="7">#REF!</definedName>
    <definedName name="Year1gsdol">#REF!</definedName>
    <definedName name="Year1idircmnt01" localSheetId="11">#REF!</definedName>
    <definedName name="Year1idircmnt01" localSheetId="5">#REF!</definedName>
    <definedName name="Year1idircmnt01" localSheetId="12">#REF!</definedName>
    <definedName name="Year1idircmnt01" localSheetId="7">#REF!</definedName>
    <definedName name="Year1idircmnt01">#REF!</definedName>
    <definedName name="Year1idirdol01" localSheetId="11">#REF!</definedName>
    <definedName name="Year1idirdol01" localSheetId="5">#REF!</definedName>
    <definedName name="Year1idirdol01" localSheetId="12">#REF!</definedName>
    <definedName name="Year1idirdol01" localSheetId="7">#REF!</definedName>
    <definedName name="Year1idirdol01">#REF!</definedName>
    <definedName name="Year1idirname01" localSheetId="11">#REF!</definedName>
    <definedName name="Year1idirname01" localSheetId="5">#REF!</definedName>
    <definedName name="Year1idirname01" localSheetId="12">#REF!</definedName>
    <definedName name="Year1idirname01" localSheetId="7">#REF!</definedName>
    <definedName name="Year1idirname01">#REF!</definedName>
    <definedName name="Year1idirrate01" localSheetId="11">#REF!</definedName>
    <definedName name="Year1idirrate01" localSheetId="5">#REF!</definedName>
    <definedName name="Year1idirrate01" localSheetId="12">#REF!</definedName>
    <definedName name="Year1idirrate01" localSheetId="7">#REF!</definedName>
    <definedName name="Year1idirrate01">#REF!</definedName>
    <definedName name="Year1macmt" localSheetId="11">#REF!</definedName>
    <definedName name="Year1macmt" localSheetId="5">#REF!</definedName>
    <definedName name="Year1macmt" localSheetId="12">#REF!</definedName>
    <definedName name="Year1macmt" localSheetId="7">#REF!</definedName>
    <definedName name="Year1macmt">#REF!</definedName>
    <definedName name="Year1madol" localSheetId="11">#REF!</definedName>
    <definedName name="Year1madol" localSheetId="5">#REF!</definedName>
    <definedName name="Year1madol" localSheetId="12">#REF!</definedName>
    <definedName name="Year1madol" localSheetId="7">#REF!</definedName>
    <definedName name="Year1madol">#REF!</definedName>
    <definedName name="Year1odcmt" localSheetId="11">#REF!</definedName>
    <definedName name="Year1odcmt" localSheetId="5">#REF!</definedName>
    <definedName name="Year1odcmt" localSheetId="12">#REF!</definedName>
    <definedName name="Year1odcmt" localSheetId="7">#REF!</definedName>
    <definedName name="Year1odcmt">#REF!</definedName>
    <definedName name="Year1oddol" localSheetId="11">#REF!</definedName>
    <definedName name="Year1oddol" localSheetId="5">#REF!</definedName>
    <definedName name="Year1oddol" localSheetId="12">#REF!</definedName>
    <definedName name="Year1oddol" localSheetId="7">#REF!</definedName>
    <definedName name="Year1oddol">#REF!</definedName>
    <definedName name="Year1odtcmt" localSheetId="11">#REF!</definedName>
    <definedName name="Year1odtcmt" localSheetId="5">#REF!</definedName>
    <definedName name="Year1odtcmt" localSheetId="12">#REF!</definedName>
    <definedName name="Year1odtcmt" localSheetId="7">#REF!</definedName>
    <definedName name="Year1odtcmt">#REF!</definedName>
    <definedName name="Year1opaca" localSheetId="11">#REF!</definedName>
    <definedName name="Year1opaca" localSheetId="5">#REF!</definedName>
    <definedName name="Year1opaca" localSheetId="12">#REF!</definedName>
    <definedName name="Year1opaca" localSheetId="7">#REF!</definedName>
    <definedName name="Year1opaca">#REF!</definedName>
    <definedName name="Year1opcal" localSheetId="11">#REF!</definedName>
    <definedName name="Year1opcal" localSheetId="5">#REF!</definedName>
    <definedName name="Year1opcal" localSheetId="12">#REF!</definedName>
    <definedName name="Year1opcal" localSheetId="7">#REF!</definedName>
    <definedName name="Year1opcal">#REF!</definedName>
    <definedName name="Year1opcmt" localSheetId="11">#REF!</definedName>
    <definedName name="Year1opcmt" localSheetId="5">#REF!</definedName>
    <definedName name="Year1opcmt" localSheetId="12">#REF!</definedName>
    <definedName name="Year1opcmt" localSheetId="7">#REF!</definedName>
    <definedName name="Year1opcmt">#REF!</definedName>
    <definedName name="Year1opcnt" localSheetId="11">#REF!</definedName>
    <definedName name="Year1opcnt" localSheetId="5">#REF!</definedName>
    <definedName name="Year1opcnt" localSheetId="12">#REF!</definedName>
    <definedName name="Year1opcnt" localSheetId="7">#REF!</definedName>
    <definedName name="Year1opcnt">#REF!</definedName>
    <definedName name="Year1opdol" localSheetId="11">#REF!</definedName>
    <definedName name="Year1opdol" localSheetId="5">#REF!</definedName>
    <definedName name="Year1opdol" localSheetId="12">#REF!</definedName>
    <definedName name="Year1opdol" localSheetId="7">#REF!</definedName>
    <definedName name="Year1opdol">#REF!</definedName>
    <definedName name="Year1opsum" localSheetId="11">#REF!</definedName>
    <definedName name="Year1opsum" localSheetId="5">#REF!</definedName>
    <definedName name="Year1opsum" localSheetId="12">#REF!</definedName>
    <definedName name="Year1opsum" localSheetId="7">#REF!</definedName>
    <definedName name="Year1opsum">#REF!</definedName>
    <definedName name="Year1orgdte" localSheetId="11">#REF!</definedName>
    <definedName name="Year1orgdte" localSheetId="5">#REF!</definedName>
    <definedName name="Year1orgdte" localSheetId="12">#REF!</definedName>
    <definedName name="Year1orgdte" localSheetId="7">#REF!</definedName>
    <definedName name="Year1orgdte">#REF!</definedName>
    <definedName name="Year1orgnme" localSheetId="11">#REF!</definedName>
    <definedName name="Year1orgnme" localSheetId="5">#REF!</definedName>
    <definedName name="Year1orgnme" localSheetId="12">#REF!</definedName>
    <definedName name="Year1orgnme" localSheetId="7">#REF!</definedName>
    <definedName name="Year1orgnme">#REF!</definedName>
    <definedName name="Year1otcmt" localSheetId="11">#REF!</definedName>
    <definedName name="Year1otcmt" localSheetId="5">#REF!</definedName>
    <definedName name="Year1otcmt" localSheetId="12">#REF!</definedName>
    <definedName name="Year1otcmt" localSheetId="7">#REF!</definedName>
    <definedName name="Year1otcmt">#REF!</definedName>
    <definedName name="Year1otcnt" localSheetId="11">#REF!</definedName>
    <definedName name="Year1otcnt" localSheetId="5">#REF!</definedName>
    <definedName name="Year1otcnt" localSheetId="12">#REF!</definedName>
    <definedName name="Year1otcnt" localSheetId="7">#REF!</definedName>
    <definedName name="Year1otcnt">#REF!</definedName>
    <definedName name="Year1otdol" localSheetId="11">#REF!</definedName>
    <definedName name="Year1otdol" localSheetId="5">#REF!</definedName>
    <definedName name="Year1otdol" localSheetId="12">#REF!</definedName>
    <definedName name="Year1otdol" localSheetId="7">#REF!</definedName>
    <definedName name="Year1otdol">#REF!</definedName>
    <definedName name="Year1othcmt" localSheetId="11">#REF!</definedName>
    <definedName name="Year1othcmt" localSheetId="5">#REF!</definedName>
    <definedName name="Year1othcmt" localSheetId="12">#REF!</definedName>
    <definedName name="Year1othcmt" localSheetId="7">#REF!</definedName>
    <definedName name="Year1othcmt">#REF!</definedName>
    <definedName name="Year1othdol" localSheetId="11">#REF!</definedName>
    <definedName name="Year1othdol" localSheetId="5">#REF!</definedName>
    <definedName name="Year1othdol" localSheetId="12">#REF!</definedName>
    <definedName name="Year1othdol" localSheetId="7">#REF!</definedName>
    <definedName name="Year1othdol">#REF!</definedName>
    <definedName name="Year1pdaca" localSheetId="11">#REF!</definedName>
    <definedName name="Year1pdaca" localSheetId="5">#REF!</definedName>
    <definedName name="Year1pdaca" localSheetId="12">#REF!</definedName>
    <definedName name="Year1pdaca" localSheetId="7">#REF!</definedName>
    <definedName name="Year1pdaca">#REF!</definedName>
    <definedName name="Year1pdcal" localSheetId="11">#REF!</definedName>
    <definedName name="Year1pdcal" localSheetId="5">#REF!</definedName>
    <definedName name="Year1pdcal" localSheetId="12">#REF!</definedName>
    <definedName name="Year1pdcal" localSheetId="7">#REF!</definedName>
    <definedName name="Year1pdcal">#REF!</definedName>
    <definedName name="Year1pdcmt" localSheetId="11">#REF!</definedName>
    <definedName name="Year1pdcmt" localSheetId="5">#REF!</definedName>
    <definedName name="Year1pdcmt" localSheetId="12">#REF!</definedName>
    <definedName name="Year1pdcmt" localSheetId="7">#REF!</definedName>
    <definedName name="Year1pdcmt">#REF!</definedName>
    <definedName name="Year1pdcnt" localSheetId="11">#REF!</definedName>
    <definedName name="Year1pdcnt" localSheetId="5">#REF!</definedName>
    <definedName name="Year1pdcnt" localSheetId="12">#REF!</definedName>
    <definedName name="Year1pdcnt" localSheetId="7">#REF!</definedName>
    <definedName name="Year1pdcnt">#REF!</definedName>
    <definedName name="Year1pddol" localSheetId="11">#REF!</definedName>
    <definedName name="Year1pddol" localSheetId="5">#REF!</definedName>
    <definedName name="Year1pddol" localSheetId="12">#REF!</definedName>
    <definedName name="Year1pddol" localSheetId="7">#REF!</definedName>
    <definedName name="Year1pddol">#REF!</definedName>
    <definedName name="Year1pdsum" localSheetId="11">#REF!</definedName>
    <definedName name="Year1pdsum" localSheetId="5">#REF!</definedName>
    <definedName name="Year1pdsum" localSheetId="12">#REF!</definedName>
    <definedName name="Year1pdsum" localSheetId="7">#REF!</definedName>
    <definedName name="Year1pdsum">#REF!</definedName>
    <definedName name="Year1PIDOL01" localSheetId="11">#REF!</definedName>
    <definedName name="Year1PIDOL01" localSheetId="5">#REF!</definedName>
    <definedName name="Year1PIDOL01" localSheetId="12">#REF!</definedName>
    <definedName name="Year1PIDOL01" localSheetId="7">#REF!</definedName>
    <definedName name="Year1PIDOL01">#REF!</definedName>
    <definedName name="Year1PIDOL02" localSheetId="11">#REF!</definedName>
    <definedName name="Year1PIDOL02" localSheetId="5">#REF!</definedName>
    <definedName name="Year1PIDOL02" localSheetId="12">#REF!</definedName>
    <definedName name="Year1PIDOL02" localSheetId="7">#REF!</definedName>
    <definedName name="Year1PIDOL02">#REF!</definedName>
    <definedName name="Year1PIDOL03" localSheetId="11">#REF!</definedName>
    <definedName name="Year1PIDOL03" localSheetId="5">#REF!</definedName>
    <definedName name="Year1PIDOL03" localSheetId="12">#REF!</definedName>
    <definedName name="Year1PIDOL03" localSheetId="7">#REF!</definedName>
    <definedName name="Year1PIDOL03">#REF!</definedName>
    <definedName name="Year1PIDOL04" localSheetId="11">#REF!</definedName>
    <definedName name="Year1PIDOL04" localSheetId="5">#REF!</definedName>
    <definedName name="Year1PIDOL04" localSheetId="12">#REF!</definedName>
    <definedName name="Year1PIDOL04" localSheetId="7">#REF!</definedName>
    <definedName name="Year1PIDOL04">#REF!</definedName>
    <definedName name="Year1PIDOL05" localSheetId="11">#REF!</definedName>
    <definedName name="Year1PIDOL05" localSheetId="5">#REF!</definedName>
    <definedName name="Year1PIDOL05" localSheetId="12">#REF!</definedName>
    <definedName name="Year1PIDOL05" localSheetId="7">#REF!</definedName>
    <definedName name="Year1PIDOL05">#REF!</definedName>
    <definedName name="Year1PIFNAME01" localSheetId="11">#REF!</definedName>
    <definedName name="Year1PIFNAME01" localSheetId="5">#REF!</definedName>
    <definedName name="Year1PIFNAME01" localSheetId="12">#REF!</definedName>
    <definedName name="Year1PIFNAME01" localSheetId="7">#REF!</definedName>
    <definedName name="Year1PIFNAME01">#REF!</definedName>
    <definedName name="Year1PIFNAME02" localSheetId="11">#REF!</definedName>
    <definedName name="Year1PIFNAME02" localSheetId="5">#REF!</definedName>
    <definedName name="Year1PIFNAME02" localSheetId="12">#REF!</definedName>
    <definedName name="Year1PIFNAME02" localSheetId="7">#REF!</definedName>
    <definedName name="Year1PIFNAME02">#REF!</definedName>
    <definedName name="Year1PIFNAME03" localSheetId="11">#REF!</definedName>
    <definedName name="Year1PIFNAME03" localSheetId="5">#REF!</definedName>
    <definedName name="Year1PIFNAME03" localSheetId="12">#REF!</definedName>
    <definedName name="Year1PIFNAME03" localSheetId="7">#REF!</definedName>
    <definedName name="Year1PIFNAME03">#REF!</definedName>
    <definedName name="Year1PIFNAME04" localSheetId="11">#REF!</definedName>
    <definedName name="Year1PIFNAME04" localSheetId="5">#REF!</definedName>
    <definedName name="Year1PIFNAME04" localSheetId="12">#REF!</definedName>
    <definedName name="Year1PIFNAME04" localSheetId="7">#REF!</definedName>
    <definedName name="Year1PIFNAME04">#REF!</definedName>
    <definedName name="Year1PIFNAME05" localSheetId="11">#REF!</definedName>
    <definedName name="Year1PIFNAME05" localSheetId="5">#REF!</definedName>
    <definedName name="Year1PIFNAME05" localSheetId="12">#REF!</definedName>
    <definedName name="Year1PIFNAME05" localSheetId="7">#REF!</definedName>
    <definedName name="Year1PIFNAME05">#REF!</definedName>
    <definedName name="Year1PILNAME01" localSheetId="11">#REF!</definedName>
    <definedName name="Year1PILNAME01" localSheetId="5">#REF!</definedName>
    <definedName name="Year1PILNAME01" localSheetId="12">#REF!</definedName>
    <definedName name="Year1PILNAME01" localSheetId="7">#REF!</definedName>
    <definedName name="Year1PILNAME01">#REF!</definedName>
    <definedName name="Year1PILNAME02" localSheetId="11">#REF!</definedName>
    <definedName name="Year1PILNAME02" localSheetId="5">#REF!</definedName>
    <definedName name="Year1PILNAME02" localSheetId="12">#REF!</definedName>
    <definedName name="Year1PILNAME02" localSheetId="7">#REF!</definedName>
    <definedName name="Year1PILNAME02">#REF!</definedName>
    <definedName name="Year1PILNAME03" localSheetId="11">#REF!</definedName>
    <definedName name="Year1PILNAME03" localSheetId="5">#REF!</definedName>
    <definedName name="Year1PILNAME03" localSheetId="12">#REF!</definedName>
    <definedName name="Year1PILNAME03" localSheetId="7">#REF!</definedName>
    <definedName name="Year1PILNAME03">#REF!</definedName>
    <definedName name="Year1PILNAME04" localSheetId="11">#REF!</definedName>
    <definedName name="Year1PILNAME04" localSheetId="5">#REF!</definedName>
    <definedName name="Year1PILNAME04" localSheetId="12">#REF!</definedName>
    <definedName name="Year1PILNAME04" localSheetId="7">#REF!</definedName>
    <definedName name="Year1PILNAME04">#REF!</definedName>
    <definedName name="Year1PILNAME05" localSheetId="11">#REF!</definedName>
    <definedName name="Year1PILNAME05" localSheetId="5">#REF!</definedName>
    <definedName name="Year1PILNAME05" localSheetId="12">#REF!</definedName>
    <definedName name="Year1PILNAME05" localSheetId="7">#REF!</definedName>
    <definedName name="Year1PILNAME05">#REF!</definedName>
    <definedName name="Year1PIMNAME01" localSheetId="11">#REF!</definedName>
    <definedName name="Year1PIMNAME01" localSheetId="5">#REF!</definedName>
    <definedName name="Year1PIMNAME01" localSheetId="12">#REF!</definedName>
    <definedName name="Year1PIMNAME01" localSheetId="7">#REF!</definedName>
    <definedName name="Year1PIMNAME01">#REF!</definedName>
    <definedName name="Year1PIMNAME02" localSheetId="11">#REF!</definedName>
    <definedName name="Year1PIMNAME02" localSheetId="5">#REF!</definedName>
    <definedName name="Year1PIMNAME02" localSheetId="12">#REF!</definedName>
    <definedName name="Year1PIMNAME02" localSheetId="7">#REF!</definedName>
    <definedName name="Year1PIMNAME02">#REF!</definedName>
    <definedName name="Year1PIMNAME03" localSheetId="11">#REF!</definedName>
    <definedName name="Year1PIMNAME03" localSheetId="5">#REF!</definedName>
    <definedName name="Year1PIMNAME03" localSheetId="12">#REF!</definedName>
    <definedName name="Year1PIMNAME03" localSheetId="7">#REF!</definedName>
    <definedName name="Year1PIMNAME03">#REF!</definedName>
    <definedName name="Year1PIMNAME04" localSheetId="11">#REF!</definedName>
    <definedName name="Year1PIMNAME04" localSheetId="5">#REF!</definedName>
    <definedName name="Year1PIMNAME04" localSheetId="12">#REF!</definedName>
    <definedName name="Year1PIMNAME04" localSheetId="7">#REF!</definedName>
    <definedName name="Year1PIMNAME04">#REF!</definedName>
    <definedName name="Year1PIMNAME05" localSheetId="11">#REF!</definedName>
    <definedName name="Year1PIMNAME05" localSheetId="5">#REF!</definedName>
    <definedName name="Year1PIMNAME05" localSheetId="12">#REF!</definedName>
    <definedName name="Year1PIMNAME05" localSheetId="7">#REF!</definedName>
    <definedName name="Year1PIMNAME05">#REF!</definedName>
    <definedName name="Year1PITITLE01" localSheetId="11">#REF!</definedName>
    <definedName name="Year1PITITLE01" localSheetId="5">#REF!</definedName>
    <definedName name="Year1PITITLE01" localSheetId="12">#REF!</definedName>
    <definedName name="Year1PITITLE01" localSheetId="7">#REF!</definedName>
    <definedName name="Year1PITITLE01">#REF!</definedName>
    <definedName name="Year1PITITLE02" localSheetId="11">#REF!</definedName>
    <definedName name="Year1PITITLE02" localSheetId="5">#REF!</definedName>
    <definedName name="Year1PITITLE02" localSheetId="12">#REF!</definedName>
    <definedName name="Year1PITITLE02" localSheetId="7">#REF!</definedName>
    <definedName name="Year1PITITLE02">#REF!</definedName>
    <definedName name="Year1PITITLE03" localSheetId="11">#REF!</definedName>
    <definedName name="Year1PITITLE03" localSheetId="5">#REF!</definedName>
    <definedName name="Year1PITITLE03" localSheetId="12">#REF!</definedName>
    <definedName name="Year1PITITLE03" localSheetId="7">#REF!</definedName>
    <definedName name="Year1PITITLE03">#REF!</definedName>
    <definedName name="Year1PITITLE04" localSheetId="11">#REF!</definedName>
    <definedName name="Year1PITITLE04" localSheetId="5">#REF!</definedName>
    <definedName name="Year1PITITLE04" localSheetId="12">#REF!</definedName>
    <definedName name="Year1PITITLE04" localSheetId="7">#REF!</definedName>
    <definedName name="Year1PITITLE04">#REF!</definedName>
    <definedName name="Year1PITITLE05" localSheetId="11">#REF!</definedName>
    <definedName name="Year1PITITLE05" localSheetId="5">#REF!</definedName>
    <definedName name="Year1PITITLE05" localSheetId="12">#REF!</definedName>
    <definedName name="Year1PITITLE05" localSheetId="7">#REF!</definedName>
    <definedName name="Year1PITITLE05">#REF!</definedName>
    <definedName name="Year1pucmt" localSheetId="11">#REF!</definedName>
    <definedName name="Year1pucmt" localSheetId="5">#REF!</definedName>
    <definedName name="Year1pucmt" localSheetId="12">#REF!</definedName>
    <definedName name="Year1pucmt" localSheetId="7">#REF!</definedName>
    <definedName name="Year1pucmt">#REF!</definedName>
    <definedName name="Year1pudol" localSheetId="11">#REF!</definedName>
    <definedName name="Year1pudol" localSheetId="5">#REF!</definedName>
    <definedName name="Year1pudol" localSheetId="12">#REF!</definedName>
    <definedName name="Year1pudol" localSheetId="7">#REF!</definedName>
    <definedName name="Year1pudol">#REF!</definedName>
    <definedName name="Year1rsdol" localSheetId="11">#REF!</definedName>
    <definedName name="Year1rsdol" localSheetId="5">#REF!</definedName>
    <definedName name="Year1rsdol" localSheetId="12">#REF!</definedName>
    <definedName name="Year1rsdol" localSheetId="7">#REF!</definedName>
    <definedName name="Year1rsdol">#REF!</definedName>
    <definedName name="Year1rsdol_real" localSheetId="11">#REF!</definedName>
    <definedName name="Year1rsdol_real" localSheetId="5">#REF!</definedName>
    <definedName name="Year1rsdol_real" localSheetId="12">#REF!</definedName>
    <definedName name="Year1rsdol_real" localSheetId="7">#REF!</definedName>
    <definedName name="Year1rsdol_real">#REF!</definedName>
    <definedName name="Year1sccmt" localSheetId="11">#REF!</definedName>
    <definedName name="Year1sccmt" localSheetId="5">#REF!</definedName>
    <definedName name="Year1sccmt" localSheetId="12">#REF!</definedName>
    <definedName name="Year1sccmt" localSheetId="7">#REF!</definedName>
    <definedName name="Year1sccmt">#REF!</definedName>
    <definedName name="Year1sccnt" localSheetId="11">#REF!</definedName>
    <definedName name="Year1sccnt" localSheetId="5">#REF!</definedName>
    <definedName name="Year1sccnt" localSheetId="12">#REF!</definedName>
    <definedName name="Year1sccnt" localSheetId="7">#REF!</definedName>
    <definedName name="Year1sccnt">#REF!</definedName>
    <definedName name="Year1scdol" localSheetId="11">#REF!</definedName>
    <definedName name="Year1scdol" localSheetId="5">#REF!</definedName>
    <definedName name="Year1scdol" localSheetId="12">#REF!</definedName>
    <definedName name="Year1scdol" localSheetId="7">#REF!</definedName>
    <definedName name="Year1scdol">#REF!</definedName>
    <definedName name="Year1sigdte" localSheetId="11">#REF!</definedName>
    <definedName name="Year1sigdte" localSheetId="5">#REF!</definedName>
    <definedName name="Year1sigdte" localSheetId="12">#REF!</definedName>
    <definedName name="Year1sigdte" localSheetId="7">#REF!</definedName>
    <definedName name="Year1sigdte">#REF!</definedName>
    <definedName name="Year1signme" localSheetId="11">#REF!</definedName>
    <definedName name="Year1signme" localSheetId="5">#REF!</definedName>
    <definedName name="Year1signme" localSheetId="12">#REF!</definedName>
    <definedName name="Year1signme" localSheetId="7">#REF!</definedName>
    <definedName name="Year1signme">#REF!</definedName>
    <definedName name="Year1stcmt" localSheetId="11">#REF!</definedName>
    <definedName name="Year1stcmt" localSheetId="5">#REF!</definedName>
    <definedName name="Year1stcmt" localSheetId="12">#REF!</definedName>
    <definedName name="Year1stcmt" localSheetId="7">#REF!</definedName>
    <definedName name="Year1stcmt">#REF!</definedName>
    <definedName name="Year1stdol" localSheetId="11">#REF!</definedName>
    <definedName name="Year1stdol" localSheetId="5">#REF!</definedName>
    <definedName name="Year1stdol" localSheetId="12">#REF!</definedName>
    <definedName name="Year1stdol" localSheetId="7">#REF!</definedName>
    <definedName name="Year1stdol">#REF!</definedName>
    <definedName name="Year1subcmt" localSheetId="11">#REF!</definedName>
    <definedName name="Year1subcmt" localSheetId="5">#REF!</definedName>
    <definedName name="Year1subcmt" localSheetId="12">#REF!</definedName>
    <definedName name="Year1subcmt" localSheetId="7">#REF!</definedName>
    <definedName name="Year1subcmt">#REF!</definedName>
    <definedName name="Year1subdol" localSheetId="11">#REF!</definedName>
    <definedName name="Year1subdol" localSheetId="5">#REF!</definedName>
    <definedName name="Year1subdol" localSheetId="12">#REF!</definedName>
    <definedName name="Year1subdol" localSheetId="7">#REF!</definedName>
    <definedName name="Year1subdol">#REF!</definedName>
    <definedName name="Year1sucmt" localSheetId="11">#REF!</definedName>
    <definedName name="Year1sucmt" localSheetId="5">#REF!</definedName>
    <definedName name="Year1sucmt" localSheetId="12">#REF!</definedName>
    <definedName name="Year1sucmt" localSheetId="7">#REF!</definedName>
    <definedName name="Year1sucmt">#REF!</definedName>
    <definedName name="Year1sudol" localSheetId="11">#REF!</definedName>
    <definedName name="Year1sudol" localSheetId="5">#REF!</definedName>
    <definedName name="Year1sudol" localSheetId="12">#REF!</definedName>
    <definedName name="Year1sudol" localSheetId="7">#REF!</definedName>
    <definedName name="Year1sudol">#REF!</definedName>
    <definedName name="Year1SUMR01" localSheetId="11">#REF!</definedName>
    <definedName name="Year1SUMR01" localSheetId="5">#REF!</definedName>
    <definedName name="Year1SUMR01" localSheetId="12">#REF!</definedName>
    <definedName name="Year1SUMR01" localSheetId="7">#REF!</definedName>
    <definedName name="Year1SUMR01">#REF!</definedName>
    <definedName name="Year1SUMR02" localSheetId="11">#REF!</definedName>
    <definedName name="Year1SUMR02" localSheetId="5">#REF!</definedName>
    <definedName name="Year1SUMR02" localSheetId="12">#REF!</definedName>
    <definedName name="Year1SUMR02" localSheetId="7">#REF!</definedName>
    <definedName name="Year1SUMR02">#REF!</definedName>
    <definedName name="Year1SUMR03" localSheetId="11">#REF!</definedName>
    <definedName name="Year1SUMR03" localSheetId="5">#REF!</definedName>
    <definedName name="Year1SUMR03" localSheetId="12">#REF!</definedName>
    <definedName name="Year1SUMR03" localSheetId="7">#REF!</definedName>
    <definedName name="Year1SUMR03">#REF!</definedName>
    <definedName name="Year1SUMR04" localSheetId="11">#REF!</definedName>
    <definedName name="Year1SUMR04" localSheetId="5">#REF!</definedName>
    <definedName name="Year1SUMR04" localSheetId="12">#REF!</definedName>
    <definedName name="Year1SUMR04" localSheetId="7">#REF!</definedName>
    <definedName name="Year1SUMR04">#REF!</definedName>
    <definedName name="Year1SUMR05" localSheetId="11">#REF!</definedName>
    <definedName name="Year1SUMR05" localSheetId="5">#REF!</definedName>
    <definedName name="Year1SUMR05" localSheetId="12">#REF!</definedName>
    <definedName name="Year1SUMR05" localSheetId="7">#REF!</definedName>
    <definedName name="Year1SUMR05">#REF!</definedName>
    <definedName name="Year1tpcnt" localSheetId="11">#REF!</definedName>
    <definedName name="Year1tpcnt" localSheetId="5">#REF!</definedName>
    <definedName name="Year1tpcnt" localSheetId="12">#REF!</definedName>
    <definedName name="Year1tpcnt" localSheetId="7">#REF!</definedName>
    <definedName name="Year1tpcnt">#REF!</definedName>
    <definedName name="Year1trcmt" localSheetId="11">#REF!</definedName>
    <definedName name="Year1trcmt" localSheetId="5">#REF!</definedName>
    <definedName name="Year1trcmt" localSheetId="12">#REF!</definedName>
    <definedName name="Year1trcmt" localSheetId="7">#REF!</definedName>
    <definedName name="Year1trcmt">#REF!</definedName>
    <definedName name="Year1trdol" localSheetId="11">#REF!</definedName>
    <definedName name="Year1trdol" localSheetId="5">#REF!</definedName>
    <definedName name="Year1trdol" localSheetId="12">#REF!</definedName>
    <definedName name="Year1trdol" localSheetId="7">#REF!</definedName>
    <definedName name="Year1trdol">#REF!</definedName>
    <definedName name="Year1tscmt" localSheetId="11">#REF!</definedName>
    <definedName name="Year1tscmt" localSheetId="5">#REF!</definedName>
    <definedName name="Year1tscmt" localSheetId="12">#REF!</definedName>
    <definedName name="Year1tscmt" localSheetId="7">#REF!</definedName>
    <definedName name="Year1tscmt">#REF!</definedName>
    <definedName name="Year1tsfcmt" localSheetId="11">#REF!</definedName>
    <definedName name="Year1tsfcmt" localSheetId="5">#REF!</definedName>
    <definedName name="Year1tsfcmt" localSheetId="12">#REF!</definedName>
    <definedName name="Year1tsfcmt" localSheetId="7">#REF!</definedName>
    <definedName name="Year1tsfcmt">#REF!</definedName>
    <definedName name="Year1ugcmt" localSheetId="11">#REF!</definedName>
    <definedName name="Year1ugcmt" localSheetId="5">#REF!</definedName>
    <definedName name="Year1ugcmt" localSheetId="12">#REF!</definedName>
    <definedName name="Year1ugcmt" localSheetId="7">#REF!</definedName>
    <definedName name="Year1ugcmt">#REF!</definedName>
    <definedName name="Year1ugcnt" localSheetId="11">#REF!</definedName>
    <definedName name="Year1ugcnt" localSheetId="5">#REF!</definedName>
    <definedName name="Year1ugcnt" localSheetId="12">#REF!</definedName>
    <definedName name="Year1ugcnt" localSheetId="7">#REF!</definedName>
    <definedName name="Year1ugcnt">#REF!</definedName>
    <definedName name="Year1ugdol" localSheetId="11">#REF!</definedName>
    <definedName name="Year1ugdol" localSheetId="5">#REF!</definedName>
    <definedName name="Year1ugdol" localSheetId="12">#REF!</definedName>
    <definedName name="Year1ugdol" localSheetId="7">#REF!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H13" i="2" l="1"/>
  <c r="I16" i="2"/>
  <c r="V20" i="10" l="1"/>
  <c r="V19" i="10"/>
  <c r="V18" i="10"/>
  <c r="V17" i="10"/>
  <c r="T20" i="10"/>
  <c r="T19" i="10"/>
  <c r="T18" i="10"/>
  <c r="T17" i="10"/>
  <c r="R20" i="10"/>
  <c r="R19" i="10"/>
  <c r="R18" i="10"/>
  <c r="R17" i="10"/>
  <c r="P20" i="10"/>
  <c r="P19" i="10"/>
  <c r="P18" i="10"/>
  <c r="P17" i="10"/>
  <c r="N20" i="10"/>
  <c r="N19" i="10"/>
  <c r="N18" i="10"/>
  <c r="N17" i="10"/>
  <c r="V10" i="10" l="1"/>
  <c r="V9" i="10"/>
  <c r="V8" i="10"/>
  <c r="V7" i="10"/>
  <c r="T10" i="10"/>
  <c r="T9" i="10"/>
  <c r="T8" i="10"/>
  <c r="T7" i="10"/>
  <c r="R10" i="10"/>
  <c r="R9" i="10"/>
  <c r="R8" i="10"/>
  <c r="R7" i="10"/>
  <c r="P10" i="10"/>
  <c r="P9" i="10"/>
  <c r="P8" i="10"/>
  <c r="P7" i="10"/>
  <c r="N10" i="10"/>
  <c r="N9" i="10"/>
  <c r="N8" i="10"/>
  <c r="N7" i="10"/>
  <c r="H17" i="2"/>
  <c r="H18" i="2"/>
  <c r="M29" i="20" l="1"/>
  <c r="N29" i="20" s="1"/>
  <c r="J29" i="20"/>
  <c r="K29" i="20" s="1"/>
  <c r="H29" i="20"/>
  <c r="G29" i="20"/>
  <c r="D29" i="20"/>
  <c r="E29" i="20" s="1"/>
  <c r="B29" i="20"/>
  <c r="M18" i="20"/>
  <c r="N18" i="20" s="1"/>
  <c r="J18" i="20"/>
  <c r="K18" i="20" s="1"/>
  <c r="H18" i="20"/>
  <c r="G18" i="20"/>
  <c r="D18" i="20"/>
  <c r="E18" i="20" s="1"/>
  <c r="B18" i="20"/>
  <c r="L15" i="2" l="1"/>
  <c r="R15" i="2" s="1"/>
  <c r="X15" i="2" s="1"/>
  <c r="AD15" i="2" s="1"/>
  <c r="L34" i="2"/>
  <c r="R34" i="2" s="1"/>
  <c r="X34" i="2" s="1"/>
  <c r="AD34" i="2" s="1"/>
  <c r="L33" i="2"/>
  <c r="R33" i="2" s="1"/>
  <c r="X33" i="2" s="1"/>
  <c r="AD33" i="2" s="1"/>
  <c r="L32" i="2"/>
  <c r="R32" i="2" s="1"/>
  <c r="X32" i="2" s="1"/>
  <c r="AD32" i="2" s="1"/>
  <c r="L31" i="2"/>
  <c r="R31" i="2" s="1"/>
  <c r="X31" i="2" s="1"/>
  <c r="AD31" i="2" s="1"/>
  <c r="L30" i="2"/>
  <c r="R30" i="2" s="1"/>
  <c r="X30" i="2" s="1"/>
  <c r="AD30" i="2" s="1"/>
  <c r="L29" i="2"/>
  <c r="R29" i="2" s="1"/>
  <c r="X29" i="2" s="1"/>
  <c r="AD29" i="2" s="1"/>
  <c r="L28" i="2"/>
  <c r="R28" i="2" s="1"/>
  <c r="X28" i="2" s="1"/>
  <c r="AD28" i="2" s="1"/>
  <c r="L27" i="2"/>
  <c r="R27" i="2" s="1"/>
  <c r="X27" i="2" s="1"/>
  <c r="AD27" i="2" s="1"/>
  <c r="L26" i="2"/>
  <c r="R26" i="2" s="1"/>
  <c r="X26" i="2" s="1"/>
  <c r="AD26" i="2" s="1"/>
  <c r="L25" i="2"/>
  <c r="R25" i="2" s="1"/>
  <c r="X25" i="2" s="1"/>
  <c r="AD25" i="2" s="1"/>
  <c r="L24" i="2"/>
  <c r="R24" i="2" s="1"/>
  <c r="X24" i="2" s="1"/>
  <c r="AD24" i="2" s="1"/>
  <c r="L23" i="2"/>
  <c r="R23" i="2" s="1"/>
  <c r="X23" i="2" s="1"/>
  <c r="AD23" i="2" s="1"/>
  <c r="L22" i="2"/>
  <c r="R22" i="2" s="1"/>
  <c r="X22" i="2" s="1"/>
  <c r="AD22" i="2" s="1"/>
  <c r="L21" i="2"/>
  <c r="R21" i="2" s="1"/>
  <c r="X21" i="2" s="1"/>
  <c r="AD21" i="2" s="1"/>
  <c r="L20" i="2"/>
  <c r="R20" i="2" s="1"/>
  <c r="X20" i="2" s="1"/>
  <c r="AD20" i="2" s="1"/>
  <c r="L19" i="2"/>
  <c r="R19" i="2" s="1"/>
  <c r="X19" i="2" s="1"/>
  <c r="AD19" i="2" s="1"/>
  <c r="L18" i="2"/>
  <c r="R18" i="2" s="1"/>
  <c r="X18" i="2" s="1"/>
  <c r="AD18" i="2" s="1"/>
  <c r="L17" i="2"/>
  <c r="R17" i="2" s="1"/>
  <c r="X17" i="2" s="1"/>
  <c r="AD17" i="2" s="1"/>
  <c r="L16" i="2"/>
  <c r="R16" i="2" s="1"/>
  <c r="X16" i="2" s="1"/>
  <c r="AD16" i="2" s="1"/>
  <c r="N30" i="12" l="1"/>
  <c r="N29" i="12"/>
  <c r="N28" i="12"/>
  <c r="N27" i="12"/>
  <c r="N26" i="12"/>
  <c r="N25" i="12"/>
  <c r="M30" i="12"/>
  <c r="K30" i="12"/>
  <c r="I30" i="12"/>
  <c r="G30" i="12"/>
  <c r="E30" i="12"/>
  <c r="M29" i="12"/>
  <c r="K29" i="12"/>
  <c r="I29" i="12"/>
  <c r="G29" i="12"/>
  <c r="E29" i="12"/>
  <c r="M28" i="12"/>
  <c r="K28" i="12"/>
  <c r="I28" i="12"/>
  <c r="G28" i="12"/>
  <c r="E28" i="12"/>
  <c r="M27" i="12"/>
  <c r="K27" i="12"/>
  <c r="I27" i="12"/>
  <c r="G27" i="12"/>
  <c r="E27" i="12"/>
  <c r="M26" i="12"/>
  <c r="K26" i="12"/>
  <c r="I26" i="12"/>
  <c r="G26" i="12"/>
  <c r="E26" i="12"/>
  <c r="M25" i="12"/>
  <c r="K25" i="12"/>
  <c r="I25" i="12"/>
  <c r="G25" i="12"/>
  <c r="E25" i="12"/>
  <c r="N53" i="12"/>
  <c r="M53" i="12"/>
  <c r="K53" i="12"/>
  <c r="I53" i="12"/>
  <c r="G53" i="12"/>
  <c r="E53" i="12"/>
  <c r="N52" i="12"/>
  <c r="M52" i="12"/>
  <c r="K52" i="12"/>
  <c r="I52" i="12"/>
  <c r="G52" i="12"/>
  <c r="E52" i="12"/>
  <c r="N51" i="12"/>
  <c r="M51" i="12"/>
  <c r="K51" i="12"/>
  <c r="I51" i="12"/>
  <c r="G51" i="12"/>
  <c r="E51" i="12"/>
  <c r="N50" i="12"/>
  <c r="M50" i="12"/>
  <c r="K50" i="12"/>
  <c r="I50" i="12"/>
  <c r="G50" i="12"/>
  <c r="E50" i="12"/>
  <c r="N49" i="12"/>
  <c r="M49" i="12"/>
  <c r="K49" i="12"/>
  <c r="I49" i="12"/>
  <c r="G49" i="12"/>
  <c r="E49" i="12"/>
  <c r="N48" i="12"/>
  <c r="M48" i="12"/>
  <c r="K48" i="12"/>
  <c r="I48" i="12"/>
  <c r="G48" i="12"/>
  <c r="E48" i="12"/>
  <c r="N47" i="12"/>
  <c r="M47" i="12"/>
  <c r="K47" i="12"/>
  <c r="I47" i="12"/>
  <c r="G47" i="12"/>
  <c r="E47" i="12"/>
  <c r="N46" i="12"/>
  <c r="M46" i="12"/>
  <c r="K46" i="12"/>
  <c r="I46" i="12"/>
  <c r="G46" i="12"/>
  <c r="E46" i="12"/>
  <c r="N45" i="12"/>
  <c r="M45" i="12"/>
  <c r="K45" i="12"/>
  <c r="I45" i="12"/>
  <c r="G45" i="12"/>
  <c r="E45" i="12"/>
  <c r="N40" i="12"/>
  <c r="M40" i="12"/>
  <c r="K40" i="12"/>
  <c r="I40" i="12"/>
  <c r="G40" i="12"/>
  <c r="E40" i="12"/>
  <c r="N39" i="12"/>
  <c r="M39" i="12"/>
  <c r="K39" i="12"/>
  <c r="I39" i="12"/>
  <c r="G39" i="12"/>
  <c r="E39" i="12"/>
  <c r="N38" i="12"/>
  <c r="M38" i="12"/>
  <c r="K38" i="12"/>
  <c r="I38" i="12"/>
  <c r="G38" i="12"/>
  <c r="E38" i="12"/>
  <c r="N37" i="12"/>
  <c r="M37" i="12"/>
  <c r="K37" i="12"/>
  <c r="I37" i="12"/>
  <c r="G37" i="12"/>
  <c r="E37" i="12"/>
  <c r="N36" i="12"/>
  <c r="M36" i="12"/>
  <c r="K36" i="12"/>
  <c r="I36" i="12"/>
  <c r="G36" i="12"/>
  <c r="E36" i="12"/>
  <c r="N35" i="12"/>
  <c r="M35" i="12"/>
  <c r="K35" i="12"/>
  <c r="I35" i="12"/>
  <c r="H41" i="12" s="1"/>
  <c r="G35" i="12"/>
  <c r="E35" i="12"/>
  <c r="N20" i="12"/>
  <c r="M20" i="12"/>
  <c r="K20" i="12"/>
  <c r="I20" i="12"/>
  <c r="G20" i="12"/>
  <c r="E20" i="12"/>
  <c r="N19" i="12"/>
  <c r="M19" i="12"/>
  <c r="K19" i="12"/>
  <c r="I19" i="12"/>
  <c r="G19" i="12"/>
  <c r="E19" i="12"/>
  <c r="N18" i="12"/>
  <c r="M18" i="12"/>
  <c r="K18" i="12"/>
  <c r="I18" i="12"/>
  <c r="G18" i="12"/>
  <c r="E18" i="12"/>
  <c r="N17" i="12"/>
  <c r="M17" i="12"/>
  <c r="K17" i="12"/>
  <c r="I17" i="12"/>
  <c r="G17" i="12"/>
  <c r="E17" i="12"/>
  <c r="N16" i="12"/>
  <c r="M16" i="12"/>
  <c r="K16" i="12"/>
  <c r="I16" i="12"/>
  <c r="G16" i="12"/>
  <c r="E16" i="12"/>
  <c r="N15" i="12"/>
  <c r="M15" i="12"/>
  <c r="K15" i="12"/>
  <c r="I15" i="12"/>
  <c r="G15" i="12"/>
  <c r="E15" i="12"/>
  <c r="N10" i="12"/>
  <c r="M10" i="12"/>
  <c r="K10" i="12"/>
  <c r="I10" i="12"/>
  <c r="G10" i="12"/>
  <c r="E10" i="12"/>
  <c r="N9" i="12"/>
  <c r="M9" i="12"/>
  <c r="K9" i="12"/>
  <c r="I9" i="12"/>
  <c r="G9" i="12"/>
  <c r="E9" i="12"/>
  <c r="N8" i="12"/>
  <c r="M8" i="12"/>
  <c r="K8" i="12"/>
  <c r="I8" i="12"/>
  <c r="G8" i="12"/>
  <c r="E8" i="12"/>
  <c r="N7" i="12"/>
  <c r="M7" i="12"/>
  <c r="K7" i="12"/>
  <c r="I7" i="12"/>
  <c r="G7" i="12"/>
  <c r="E7" i="12"/>
  <c r="N6" i="12"/>
  <c r="M6" i="12"/>
  <c r="K6" i="12"/>
  <c r="I6" i="12"/>
  <c r="G6" i="12"/>
  <c r="E6" i="12"/>
  <c r="N5" i="12"/>
  <c r="M5" i="12"/>
  <c r="K5" i="12"/>
  <c r="I5" i="12"/>
  <c r="G5" i="12"/>
  <c r="E5" i="12"/>
  <c r="D11" i="12" l="1"/>
  <c r="D21" i="12"/>
  <c r="D54" i="12"/>
  <c r="L54" i="12"/>
  <c r="H54" i="12"/>
  <c r="J54" i="12"/>
  <c r="F54" i="12"/>
  <c r="F41" i="12"/>
  <c r="D41" i="12"/>
  <c r="L41" i="12"/>
  <c r="J41" i="12"/>
  <c r="D31" i="12"/>
  <c r="H21" i="12"/>
  <c r="L11" i="12"/>
  <c r="O30" i="12"/>
  <c r="O29" i="12"/>
  <c r="O28" i="12"/>
  <c r="O27" i="12"/>
  <c r="O26" i="12"/>
  <c r="L31" i="12"/>
  <c r="O25" i="12"/>
  <c r="J31" i="12"/>
  <c r="F31" i="12"/>
  <c r="H31" i="12"/>
  <c r="L21" i="12"/>
  <c r="J11" i="12"/>
  <c r="F21" i="12"/>
  <c r="J21" i="12"/>
  <c r="H11" i="12"/>
  <c r="F11" i="12"/>
  <c r="O7" i="12"/>
  <c r="O15" i="12"/>
  <c r="O19" i="12"/>
  <c r="O37" i="12"/>
  <c r="O48" i="12"/>
  <c r="O52" i="12"/>
  <c r="O6" i="12"/>
  <c r="O9" i="12"/>
  <c r="O10" i="12"/>
  <c r="O17" i="12"/>
  <c r="O18" i="12"/>
  <c r="O35" i="12"/>
  <c r="O36" i="12"/>
  <c r="O39" i="12"/>
  <c r="O40" i="12"/>
  <c r="O46" i="12"/>
  <c r="O47" i="12"/>
  <c r="O50" i="12"/>
  <c r="O51" i="12"/>
  <c r="O8" i="12"/>
  <c r="O16" i="12"/>
  <c r="O20" i="12"/>
  <c r="O38" i="12"/>
  <c r="O45" i="12"/>
  <c r="O49" i="12"/>
  <c r="O53" i="12"/>
  <c r="O5" i="12"/>
  <c r="N54" i="12" l="1"/>
  <c r="E57" i="12"/>
  <c r="I57" i="12"/>
  <c r="K57" i="12"/>
  <c r="M57" i="12"/>
  <c r="G57" i="12"/>
  <c r="N31" i="12"/>
  <c r="N41" i="12"/>
  <c r="N21" i="12"/>
  <c r="N11" i="12"/>
  <c r="O57" i="12" l="1"/>
  <c r="P57" i="12" s="1"/>
  <c r="N24" i="8"/>
  <c r="N23" i="8"/>
  <c r="N22" i="8"/>
  <c r="N21" i="8"/>
  <c r="N20" i="8"/>
  <c r="N19" i="8"/>
  <c r="N18" i="8"/>
  <c r="N17" i="8"/>
  <c r="N16" i="8"/>
  <c r="N15" i="8"/>
  <c r="N14" i="8"/>
  <c r="N13" i="8"/>
  <c r="N12" i="8"/>
  <c r="N11" i="8"/>
  <c r="N10" i="8"/>
  <c r="N9" i="8"/>
  <c r="N8" i="8"/>
  <c r="N7" i="8"/>
  <c r="M24" i="8"/>
  <c r="M23" i="8"/>
  <c r="M22" i="8"/>
  <c r="M21" i="8"/>
  <c r="M20" i="8"/>
  <c r="M19" i="8"/>
  <c r="M18" i="8"/>
  <c r="M17" i="8"/>
  <c r="M16" i="8"/>
  <c r="M15" i="8"/>
  <c r="M14" i="8"/>
  <c r="M13" i="8"/>
  <c r="M12" i="8"/>
  <c r="M11" i="8"/>
  <c r="M10" i="8"/>
  <c r="M9" i="8"/>
  <c r="M8" i="8"/>
  <c r="M7" i="8"/>
  <c r="K24" i="8"/>
  <c r="K23" i="8"/>
  <c r="K22" i="8"/>
  <c r="K21" i="8"/>
  <c r="K20" i="8"/>
  <c r="K19" i="8"/>
  <c r="K18" i="8"/>
  <c r="K17" i="8"/>
  <c r="K16" i="8"/>
  <c r="K15" i="8"/>
  <c r="K14" i="8"/>
  <c r="K13" i="8"/>
  <c r="K12" i="8"/>
  <c r="K11" i="8"/>
  <c r="K10" i="8"/>
  <c r="K9" i="8"/>
  <c r="K8" i="8"/>
  <c r="K7" i="8"/>
  <c r="I24" i="8"/>
  <c r="I23" i="8"/>
  <c r="I22" i="8"/>
  <c r="I21" i="8"/>
  <c r="I20" i="8"/>
  <c r="I19" i="8"/>
  <c r="I18" i="8"/>
  <c r="I17" i="8"/>
  <c r="I16" i="8"/>
  <c r="I15" i="8"/>
  <c r="I14" i="8"/>
  <c r="I13" i="8"/>
  <c r="I12" i="8"/>
  <c r="I11" i="8"/>
  <c r="I10" i="8"/>
  <c r="I9" i="8"/>
  <c r="I8" i="8"/>
  <c r="I7" i="8"/>
  <c r="G24" i="8"/>
  <c r="G23" i="8"/>
  <c r="G22" i="8"/>
  <c r="G21" i="8"/>
  <c r="G20" i="8"/>
  <c r="G19" i="8"/>
  <c r="G18" i="8"/>
  <c r="G17" i="8"/>
  <c r="G16" i="8"/>
  <c r="G15" i="8"/>
  <c r="G14" i="8"/>
  <c r="G13" i="8"/>
  <c r="G12" i="8"/>
  <c r="G11" i="8"/>
  <c r="G10" i="8"/>
  <c r="G9" i="8"/>
  <c r="G8" i="8"/>
  <c r="G7" i="8"/>
  <c r="E24" i="8"/>
  <c r="E23" i="8"/>
  <c r="E22" i="8"/>
  <c r="E21" i="8"/>
  <c r="E20" i="8"/>
  <c r="E19" i="8"/>
  <c r="E18" i="8"/>
  <c r="E17" i="8"/>
  <c r="E16" i="8"/>
  <c r="E15" i="8"/>
  <c r="E14" i="8"/>
  <c r="E13" i="8"/>
  <c r="E12" i="8"/>
  <c r="E11" i="8"/>
  <c r="E10" i="8"/>
  <c r="E9" i="8"/>
  <c r="E8" i="8"/>
  <c r="E7" i="8"/>
  <c r="O18" i="8" l="1"/>
  <c r="O10" i="8"/>
  <c r="O16" i="8"/>
  <c r="O12" i="8"/>
  <c r="O8" i="8"/>
  <c r="O24" i="8"/>
  <c r="O23" i="8"/>
  <c r="O22" i="8"/>
  <c r="O21" i="8"/>
  <c r="O20" i="8"/>
  <c r="O19" i="8"/>
  <c r="O17" i="8"/>
  <c r="O14" i="8"/>
  <c r="O13" i="8"/>
  <c r="O9" i="8"/>
  <c r="O15" i="8"/>
  <c r="O11" i="8"/>
  <c r="O7" i="8"/>
  <c r="O13" i="11"/>
  <c r="O9" i="11"/>
  <c r="N14" i="11"/>
  <c r="N13" i="11"/>
  <c r="N12" i="11"/>
  <c r="N11" i="11"/>
  <c r="N10" i="11"/>
  <c r="N9" i="11"/>
  <c r="N8" i="11"/>
  <c r="N7" i="11"/>
  <c r="M14" i="11"/>
  <c r="M13" i="11"/>
  <c r="M12" i="11"/>
  <c r="M11" i="11"/>
  <c r="M10" i="11"/>
  <c r="M9" i="11"/>
  <c r="M8" i="11"/>
  <c r="M7" i="11"/>
  <c r="K14" i="11"/>
  <c r="K13" i="11"/>
  <c r="K12" i="11"/>
  <c r="K11" i="11"/>
  <c r="K10" i="11"/>
  <c r="K9" i="11"/>
  <c r="K8" i="11"/>
  <c r="K7" i="11"/>
  <c r="I14" i="11"/>
  <c r="I13" i="11"/>
  <c r="I12" i="11"/>
  <c r="I11" i="11"/>
  <c r="I10" i="11"/>
  <c r="I9" i="11"/>
  <c r="I8" i="11"/>
  <c r="I7" i="11"/>
  <c r="G14" i="11"/>
  <c r="G13" i="11"/>
  <c r="G12" i="11"/>
  <c r="G11" i="11"/>
  <c r="G10" i="11"/>
  <c r="G9" i="11"/>
  <c r="G8" i="11"/>
  <c r="G7" i="11"/>
  <c r="E14" i="11"/>
  <c r="O14" i="11" s="1"/>
  <c r="E13" i="11"/>
  <c r="E12" i="11"/>
  <c r="O12" i="11" s="1"/>
  <c r="E11" i="11"/>
  <c r="O11" i="11" s="1"/>
  <c r="E10" i="11"/>
  <c r="O10" i="11" s="1"/>
  <c r="E9" i="11"/>
  <c r="E8" i="11"/>
  <c r="O8" i="11" s="1"/>
  <c r="E7" i="11"/>
  <c r="N6" i="11"/>
  <c r="M6" i="11"/>
  <c r="K6" i="11"/>
  <c r="I6" i="11"/>
  <c r="G6" i="11"/>
  <c r="E6" i="11"/>
  <c r="M17" i="11"/>
  <c r="V16" i="10"/>
  <c r="V21" i="10" s="1"/>
  <c r="T16" i="10"/>
  <c r="T21" i="10" s="1"/>
  <c r="R16" i="10"/>
  <c r="R21" i="10" s="1"/>
  <c r="P16" i="10"/>
  <c r="P21" i="10" s="1"/>
  <c r="N16" i="10"/>
  <c r="N21" i="10" s="1"/>
  <c r="U11" i="10"/>
  <c r="S11" i="10"/>
  <c r="Q11" i="10"/>
  <c r="O11" i="10"/>
  <c r="M11" i="10"/>
  <c r="V6" i="10"/>
  <c r="V11" i="10" s="1"/>
  <c r="T6" i="10"/>
  <c r="T11" i="10" s="1"/>
  <c r="R6" i="10"/>
  <c r="R11" i="10" s="1"/>
  <c r="P6" i="10"/>
  <c r="P11" i="10" s="1"/>
  <c r="N6" i="10"/>
  <c r="N11" i="10" s="1"/>
  <c r="O6" i="11" l="1"/>
  <c r="V24" i="10"/>
  <c r="T24" i="10"/>
  <c r="R24" i="10"/>
  <c r="P24" i="10"/>
  <c r="O7" i="11"/>
  <c r="G17" i="11"/>
  <c r="I17" i="11"/>
  <c r="K17" i="11"/>
  <c r="E17" i="11"/>
  <c r="N24" i="10"/>
  <c r="O17" i="11" l="1"/>
  <c r="J46" i="9"/>
  <c r="I46" i="9"/>
  <c r="H46" i="9"/>
  <c r="G46" i="9"/>
  <c r="F46" i="9"/>
  <c r="J42" i="9"/>
  <c r="I42" i="9"/>
  <c r="H42" i="9"/>
  <c r="G42" i="9"/>
  <c r="F42" i="9"/>
  <c r="J41" i="9"/>
  <c r="I41" i="9"/>
  <c r="H41" i="9"/>
  <c r="G41" i="9"/>
  <c r="F41" i="9"/>
  <c r="J40" i="9"/>
  <c r="I40" i="9"/>
  <c r="H40" i="9"/>
  <c r="G40" i="9"/>
  <c r="F40" i="9"/>
  <c r="K46" i="9" l="1"/>
  <c r="J39" i="9" l="1"/>
  <c r="I39" i="9"/>
  <c r="H39" i="9"/>
  <c r="G39" i="9"/>
  <c r="F39" i="9"/>
  <c r="J34" i="9"/>
  <c r="I34" i="9"/>
  <c r="H34" i="9"/>
  <c r="G34" i="9"/>
  <c r="F34" i="9"/>
  <c r="J33" i="9"/>
  <c r="I33" i="9"/>
  <c r="H33" i="9"/>
  <c r="G33" i="9"/>
  <c r="F33" i="9"/>
  <c r="J32" i="9"/>
  <c r="I32" i="9"/>
  <c r="H32" i="9"/>
  <c r="G32" i="9"/>
  <c r="F32" i="9"/>
  <c r="K42" i="9"/>
  <c r="K41" i="9"/>
  <c r="K40" i="9"/>
  <c r="K38" i="9"/>
  <c r="J31" i="9"/>
  <c r="I31" i="9"/>
  <c r="H31" i="9"/>
  <c r="G31" i="9"/>
  <c r="F31" i="9"/>
  <c r="K39" i="9" l="1"/>
  <c r="K31" i="9"/>
  <c r="K30" i="9"/>
  <c r="J26" i="9"/>
  <c r="J25" i="9"/>
  <c r="J24" i="9"/>
  <c r="I26" i="9"/>
  <c r="I25" i="9"/>
  <c r="I24" i="9"/>
  <c r="H26" i="9"/>
  <c r="H25" i="9"/>
  <c r="H24" i="9"/>
  <c r="G26" i="9"/>
  <c r="G25" i="9"/>
  <c r="G24" i="9"/>
  <c r="F26" i="9"/>
  <c r="F25" i="9"/>
  <c r="F24" i="9"/>
  <c r="J23" i="9"/>
  <c r="I23" i="9"/>
  <c r="H23" i="9"/>
  <c r="G23" i="9"/>
  <c r="F23" i="9"/>
  <c r="K22" i="9"/>
  <c r="J18" i="9"/>
  <c r="J17" i="9"/>
  <c r="J16" i="9"/>
  <c r="J15" i="9"/>
  <c r="I18" i="9"/>
  <c r="I17" i="9"/>
  <c r="I16" i="9"/>
  <c r="I15" i="9"/>
  <c r="H18" i="9"/>
  <c r="H17" i="9"/>
  <c r="H16" i="9"/>
  <c r="H15" i="9"/>
  <c r="G18" i="9"/>
  <c r="G17" i="9"/>
  <c r="G16" i="9"/>
  <c r="G15" i="9"/>
  <c r="F18" i="9"/>
  <c r="F17" i="9"/>
  <c r="F16" i="9"/>
  <c r="F15" i="9"/>
  <c r="K14" i="9"/>
  <c r="J10" i="9"/>
  <c r="J9" i="9"/>
  <c r="J8" i="9"/>
  <c r="I10" i="9"/>
  <c r="I9" i="9"/>
  <c r="I8" i="9"/>
  <c r="H10" i="9"/>
  <c r="H9" i="9"/>
  <c r="H8" i="9"/>
  <c r="J7" i="9"/>
  <c r="I7" i="9"/>
  <c r="I47" i="9" s="1"/>
  <c r="H7" i="9"/>
  <c r="G10" i="9"/>
  <c r="G9" i="9"/>
  <c r="G8" i="9"/>
  <c r="G7" i="9"/>
  <c r="F10" i="9"/>
  <c r="F9" i="9"/>
  <c r="F8" i="9"/>
  <c r="F7" i="9"/>
  <c r="K6" i="9"/>
  <c r="N32" i="8"/>
  <c r="N31" i="8"/>
  <c r="N30" i="8"/>
  <c r="N29" i="8"/>
  <c r="N28" i="8"/>
  <c r="N27" i="8"/>
  <c r="N26" i="8"/>
  <c r="N25" i="8"/>
  <c r="N6" i="8"/>
  <c r="M6" i="8"/>
  <c r="M32" i="8"/>
  <c r="M31" i="8"/>
  <c r="M30" i="8"/>
  <c r="M29" i="8"/>
  <c r="M28" i="8"/>
  <c r="M27" i="8"/>
  <c r="M26" i="8"/>
  <c r="M25" i="8"/>
  <c r="K32" i="8"/>
  <c r="K31" i="8"/>
  <c r="K30" i="8"/>
  <c r="K29" i="8"/>
  <c r="K28" i="8"/>
  <c r="K27" i="8"/>
  <c r="K26" i="8"/>
  <c r="K25" i="8"/>
  <c r="K6" i="8"/>
  <c r="I32" i="8"/>
  <c r="I31" i="8"/>
  <c r="I30" i="8"/>
  <c r="I29" i="8"/>
  <c r="I28" i="8"/>
  <c r="I27" i="8"/>
  <c r="I26" i="8"/>
  <c r="I25" i="8"/>
  <c r="I6" i="8"/>
  <c r="G32" i="8"/>
  <c r="G31" i="8"/>
  <c r="G30" i="8"/>
  <c r="G29" i="8"/>
  <c r="G28" i="8"/>
  <c r="G27" i="8"/>
  <c r="G26" i="8"/>
  <c r="G25" i="8"/>
  <c r="G6" i="8"/>
  <c r="E32" i="8"/>
  <c r="E31" i="8"/>
  <c r="E30" i="8"/>
  <c r="E29" i="8"/>
  <c r="E28" i="8"/>
  <c r="E27" i="8"/>
  <c r="E26" i="8"/>
  <c r="E25" i="8"/>
  <c r="E6" i="8"/>
  <c r="M5" i="8"/>
  <c r="K5" i="8"/>
  <c r="I5" i="8"/>
  <c r="G5" i="8"/>
  <c r="N5" i="8"/>
  <c r="E5" i="8"/>
  <c r="G49" i="9" l="1"/>
  <c r="F47" i="9"/>
  <c r="F48" i="9"/>
  <c r="H47" i="9"/>
  <c r="I50" i="9"/>
  <c r="G47" i="9"/>
  <c r="J48" i="9"/>
  <c r="H49" i="9"/>
  <c r="G48" i="9"/>
  <c r="M46" i="9"/>
  <c r="H50" i="9"/>
  <c r="F49" i="9"/>
  <c r="J47" i="9"/>
  <c r="I48" i="9"/>
  <c r="J49" i="9"/>
  <c r="F50" i="9"/>
  <c r="G50" i="9"/>
  <c r="H48" i="9"/>
  <c r="I49" i="9"/>
  <c r="J50" i="9"/>
  <c r="K24" i="9"/>
  <c r="K35" i="8"/>
  <c r="M35" i="8"/>
  <c r="E35" i="8"/>
  <c r="G35" i="8"/>
  <c r="I35" i="8"/>
  <c r="K34" i="9"/>
  <c r="K16" i="9"/>
  <c r="K32" i="9"/>
  <c r="K33" i="9"/>
  <c r="K25" i="9"/>
  <c r="K26" i="9"/>
  <c r="K23" i="9"/>
  <c r="K18" i="9"/>
  <c r="K17" i="9"/>
  <c r="K9" i="9"/>
  <c r="K10" i="9"/>
  <c r="K7" i="9"/>
  <c r="K8" i="9"/>
  <c r="O30" i="8"/>
  <c r="O29" i="8"/>
  <c r="O26" i="8"/>
  <c r="O32" i="8"/>
  <c r="O31" i="8"/>
  <c r="O28" i="8"/>
  <c r="O27" i="8"/>
  <c r="O25" i="8"/>
  <c r="O6" i="8"/>
  <c r="O5" i="8"/>
  <c r="F51" i="9" l="1"/>
  <c r="G51" i="9"/>
  <c r="K47" i="9"/>
  <c r="I51" i="9"/>
  <c r="H51" i="9"/>
  <c r="J51" i="9"/>
  <c r="K48" i="9"/>
  <c r="M48" i="9" s="1"/>
  <c r="K50" i="9"/>
  <c r="M50" i="9" s="1"/>
  <c r="K49" i="9"/>
  <c r="M49" i="9" s="1"/>
  <c r="O35" i="8"/>
  <c r="P35" i="8" s="1"/>
  <c r="H16" i="2"/>
  <c r="K51" i="9" l="1"/>
  <c r="M51" i="9" s="1"/>
  <c r="AI54" i="2" l="1"/>
  <c r="W54" i="2"/>
  <c r="AF77" i="2"/>
  <c r="AI93" i="2" s="1"/>
  <c r="K68" i="4" s="1"/>
  <c r="AE77" i="2"/>
  <c r="Z77" i="2"/>
  <c r="AC93" i="2" s="1"/>
  <c r="K40" i="4" s="1"/>
  <c r="Y77" i="2"/>
  <c r="AC54" i="2" s="1"/>
  <c r="T77" i="2"/>
  <c r="W93" i="2" s="1"/>
  <c r="K12" i="4" s="1"/>
  <c r="S77" i="2"/>
  <c r="N77" i="2"/>
  <c r="Q93" i="2" s="1"/>
  <c r="K40" i="3" s="1"/>
  <c r="M77" i="2"/>
  <c r="Q54" i="2" s="1"/>
  <c r="H77" i="2"/>
  <c r="K93" i="2" s="1"/>
  <c r="K12" i="3" s="1"/>
  <c r="G77" i="2"/>
  <c r="K54" i="2" s="1"/>
  <c r="AG76" i="2"/>
  <c r="AA76" i="2"/>
  <c r="U76" i="2"/>
  <c r="O76" i="2"/>
  <c r="I76" i="2"/>
  <c r="J76" i="2" s="1"/>
  <c r="AG75" i="2"/>
  <c r="AA75" i="2"/>
  <c r="U75" i="2"/>
  <c r="O75" i="2"/>
  <c r="I75" i="2"/>
  <c r="J75" i="2" s="1"/>
  <c r="AG74" i="2"/>
  <c r="AA74" i="2"/>
  <c r="U74" i="2"/>
  <c r="O74" i="2"/>
  <c r="I74" i="2"/>
  <c r="AG73" i="2"/>
  <c r="AA73" i="2"/>
  <c r="U73" i="2"/>
  <c r="O73" i="2"/>
  <c r="I73" i="2"/>
  <c r="J73" i="2" s="1"/>
  <c r="AG72" i="2"/>
  <c r="AA72" i="2"/>
  <c r="U72" i="2"/>
  <c r="O72" i="2"/>
  <c r="I72" i="2"/>
  <c r="J72" i="2" s="1"/>
  <c r="AI68" i="2"/>
  <c r="AC68" i="2"/>
  <c r="W68" i="2"/>
  <c r="Q68" i="2"/>
  <c r="K68" i="2"/>
  <c r="AJ67" i="2"/>
  <c r="AJ66" i="2"/>
  <c r="AJ65" i="2"/>
  <c r="AJ64" i="2"/>
  <c r="AJ63" i="2"/>
  <c r="AJ62" i="2"/>
  <c r="AI60" i="2"/>
  <c r="AC60" i="2"/>
  <c r="W60" i="2"/>
  <c r="Q60" i="2"/>
  <c r="K60" i="2"/>
  <c r="AJ59" i="2"/>
  <c r="AJ58" i="2"/>
  <c r="AJ57" i="2"/>
  <c r="AJ53" i="2"/>
  <c r="AJ52" i="2"/>
  <c r="AJ50" i="2"/>
  <c r="AJ49" i="2"/>
  <c r="AJ48" i="2"/>
  <c r="AJ47" i="2"/>
  <c r="AJ46" i="2"/>
  <c r="AJ45" i="2"/>
  <c r="AJ44" i="2"/>
  <c r="AJ43" i="2"/>
  <c r="AI41" i="2"/>
  <c r="AC41" i="2"/>
  <c r="W41" i="2"/>
  <c r="Q41" i="2"/>
  <c r="AJ40" i="2"/>
  <c r="AJ38" i="2"/>
  <c r="I34" i="2"/>
  <c r="H34" i="2"/>
  <c r="I33" i="2"/>
  <c r="H33" i="2"/>
  <c r="I32" i="2"/>
  <c r="H32" i="2"/>
  <c r="I31" i="2"/>
  <c r="J31" i="2" s="1"/>
  <c r="K31" i="2" s="1"/>
  <c r="H31" i="2"/>
  <c r="I30" i="2"/>
  <c r="J30" i="2" s="1"/>
  <c r="K30" i="2" s="1"/>
  <c r="H30" i="2"/>
  <c r="I29" i="2"/>
  <c r="J29" i="2" s="1"/>
  <c r="K29" i="2" s="1"/>
  <c r="H29" i="2"/>
  <c r="I28" i="2"/>
  <c r="J28" i="2" s="1"/>
  <c r="K28" i="2" s="1"/>
  <c r="H28" i="2"/>
  <c r="I27" i="2"/>
  <c r="J27" i="2" s="1"/>
  <c r="K27" i="2" s="1"/>
  <c r="H27" i="2"/>
  <c r="I26" i="2"/>
  <c r="J26" i="2" s="1"/>
  <c r="K26" i="2" s="1"/>
  <c r="H26" i="2"/>
  <c r="I25" i="2"/>
  <c r="J25" i="2" s="1"/>
  <c r="K25" i="2" s="1"/>
  <c r="H25" i="2"/>
  <c r="I24" i="2"/>
  <c r="J24" i="2" s="1"/>
  <c r="K24" i="2" s="1"/>
  <c r="H24" i="2"/>
  <c r="I23" i="2"/>
  <c r="J23" i="2" s="1"/>
  <c r="K23" i="2" s="1"/>
  <c r="H23" i="2"/>
  <c r="I22" i="2"/>
  <c r="H22" i="2"/>
  <c r="I21" i="2"/>
  <c r="H21" i="2"/>
  <c r="I20" i="2"/>
  <c r="J20" i="2" s="1"/>
  <c r="K20" i="2" s="1"/>
  <c r="H20" i="2"/>
  <c r="I19" i="2"/>
  <c r="J19" i="2" s="1"/>
  <c r="K19" i="2" s="1"/>
  <c r="H19" i="2"/>
  <c r="I18" i="2"/>
  <c r="J18" i="2" s="1"/>
  <c r="K18" i="2" s="1"/>
  <c r="I17" i="2"/>
  <c r="J17" i="2" s="1"/>
  <c r="K17" i="2" s="1"/>
  <c r="J16" i="2"/>
  <c r="I15" i="2"/>
  <c r="D8" i="2"/>
  <c r="Q12" i="2" s="1"/>
  <c r="J15" i="2" l="1"/>
  <c r="I35" i="2"/>
  <c r="M8" i="5"/>
  <c r="M15" i="2"/>
  <c r="S15" i="2" s="1"/>
  <c r="Y15" i="2" s="1"/>
  <c r="M16" i="2"/>
  <c r="K16" i="2"/>
  <c r="M34" i="2"/>
  <c r="M30" i="2"/>
  <c r="M26" i="2"/>
  <c r="M22" i="2"/>
  <c r="M18" i="2"/>
  <c r="M33" i="2"/>
  <c r="M29" i="2"/>
  <c r="M25" i="2"/>
  <c r="S25" i="2" s="1"/>
  <c r="M21" i="2"/>
  <c r="N21" i="2" s="1"/>
  <c r="M17" i="2"/>
  <c r="M32" i="2"/>
  <c r="M28" i="2"/>
  <c r="M24" i="2"/>
  <c r="O24" i="2" s="1"/>
  <c r="P24" i="2" s="1"/>
  <c r="Q24" i="2" s="1"/>
  <c r="M20" i="2"/>
  <c r="S20" i="2" s="1"/>
  <c r="M31" i="2"/>
  <c r="M27" i="2"/>
  <c r="N27" i="2" s="1"/>
  <c r="M23" i="2"/>
  <c r="M19" i="2"/>
  <c r="K34" i="2"/>
  <c r="K33" i="2"/>
  <c r="K32" i="2"/>
  <c r="J22" i="2"/>
  <c r="K22" i="2" s="1"/>
  <c r="J21" i="2"/>
  <c r="K21" i="2" s="1"/>
  <c r="P72" i="2"/>
  <c r="I13" i="2"/>
  <c r="G7" i="3" s="1"/>
  <c r="D7" i="3"/>
  <c r="AC12" i="2"/>
  <c r="AJ68" i="2"/>
  <c r="AK68" i="2" s="1"/>
  <c r="AJ93" i="2"/>
  <c r="L13" i="2"/>
  <c r="U77" i="2"/>
  <c r="W78" i="2" s="1"/>
  <c r="W80" i="2" s="1"/>
  <c r="AJ60" i="2"/>
  <c r="AK60" i="2" s="1"/>
  <c r="AG77" i="2"/>
  <c r="AI78" i="2" s="1"/>
  <c r="AI80" i="2" s="1"/>
  <c r="AA77" i="2"/>
  <c r="AC78" i="2" s="1"/>
  <c r="AC80" i="2" s="1"/>
  <c r="AJ76" i="2"/>
  <c r="AJ73" i="2"/>
  <c r="I77" i="2"/>
  <c r="K78" i="2" s="1"/>
  <c r="AJ72" i="2"/>
  <c r="AJ51" i="2"/>
  <c r="AJ54" i="2"/>
  <c r="N13" i="2"/>
  <c r="D35" i="3" s="1"/>
  <c r="AI12" i="2"/>
  <c r="X13" i="2"/>
  <c r="W12" i="2"/>
  <c r="R13" i="2"/>
  <c r="P73" i="2"/>
  <c r="V73" i="2" s="1"/>
  <c r="AD13" i="2"/>
  <c r="P75" i="2"/>
  <c r="J74" i="2"/>
  <c r="J77" i="2" s="1"/>
  <c r="AJ75" i="2"/>
  <c r="P76" i="2"/>
  <c r="V76" i="2" s="1"/>
  <c r="AJ74" i="2"/>
  <c r="O77" i="2"/>
  <c r="Q78" i="2" s="1"/>
  <c r="Q80" i="2" s="1"/>
  <c r="S21" i="2" l="1"/>
  <c r="T21" i="2" s="1"/>
  <c r="P8" i="5"/>
  <c r="O13" i="2"/>
  <c r="G35" i="3" s="1"/>
  <c r="O27" i="2"/>
  <c r="P27" i="2" s="1"/>
  <c r="Q27" i="2" s="1"/>
  <c r="O21" i="2"/>
  <c r="P21" i="2" s="1"/>
  <c r="Q21" i="2" s="1"/>
  <c r="K15" i="2"/>
  <c r="K35" i="2" s="1"/>
  <c r="J35" i="2"/>
  <c r="V72" i="2"/>
  <c r="AB72" i="2" s="1"/>
  <c r="O28" i="2"/>
  <c r="P28" i="2" s="1"/>
  <c r="Q28" i="2" s="1"/>
  <c r="O18" i="2"/>
  <c r="P18" i="2" s="1"/>
  <c r="Q18" i="2" s="1"/>
  <c r="O33" i="2"/>
  <c r="O30" i="2"/>
  <c r="P30" i="2" s="1"/>
  <c r="Q30" i="2" s="1"/>
  <c r="O31" i="2"/>
  <c r="P31" i="2" s="1"/>
  <c r="Q31" i="2" s="1"/>
  <c r="O22" i="2"/>
  <c r="P22" i="2" s="1"/>
  <c r="Q22" i="2" s="1"/>
  <c r="O34" i="2"/>
  <c r="O17" i="2"/>
  <c r="P17" i="2" s="1"/>
  <c r="Q17" i="2" s="1"/>
  <c r="O25" i="2"/>
  <c r="P25" i="2" s="1"/>
  <c r="Q25" i="2" s="1"/>
  <c r="O29" i="2"/>
  <c r="P29" i="2" s="1"/>
  <c r="Q29" i="2" s="1"/>
  <c r="O23" i="2"/>
  <c r="P23" i="2" s="1"/>
  <c r="Q23" i="2" s="1"/>
  <c r="O16" i="2"/>
  <c r="P16" i="2" s="1"/>
  <c r="Q16" i="2" s="1"/>
  <c r="O32" i="2"/>
  <c r="S27" i="2"/>
  <c r="T15" i="2"/>
  <c r="S31" i="2"/>
  <c r="N31" i="2"/>
  <c r="S24" i="2"/>
  <c r="N24" i="2"/>
  <c r="S17" i="2"/>
  <c r="Y17" i="2" s="1"/>
  <c r="N17" i="2"/>
  <c r="S33" i="2"/>
  <c r="N33" i="2"/>
  <c r="S30" i="2"/>
  <c r="N30" i="2"/>
  <c r="S29" i="2"/>
  <c r="N29" i="2"/>
  <c r="S19" i="2"/>
  <c r="N19" i="2"/>
  <c r="S28" i="2"/>
  <c r="N28" i="2"/>
  <c r="S18" i="2"/>
  <c r="Y18" i="2" s="1"/>
  <c r="N18" i="2"/>
  <c r="S34" i="2"/>
  <c r="N34" i="2"/>
  <c r="N20" i="2"/>
  <c r="S26" i="2"/>
  <c r="N26" i="2"/>
  <c r="O26" i="2"/>
  <c r="P26" i="2" s="1"/>
  <c r="Q26" i="2" s="1"/>
  <c r="O20" i="2"/>
  <c r="P20" i="2" s="1"/>
  <c r="Q20" i="2" s="1"/>
  <c r="S23" i="2"/>
  <c r="N23" i="2"/>
  <c r="S16" i="2"/>
  <c r="Y16" i="2" s="1"/>
  <c r="N16" i="2"/>
  <c r="S32" i="2"/>
  <c r="N32" i="2"/>
  <c r="N25" i="2"/>
  <c r="S22" i="2"/>
  <c r="N22" i="2"/>
  <c r="O19" i="2"/>
  <c r="P19" i="2" s="1"/>
  <c r="Q19" i="2" s="1"/>
  <c r="AK54" i="2"/>
  <c r="AJ78" i="2"/>
  <c r="AK78" i="2" s="1"/>
  <c r="AB73" i="2"/>
  <c r="AH73" i="2" s="1"/>
  <c r="AB76" i="2"/>
  <c r="AH76" i="2" s="1"/>
  <c r="V75" i="2"/>
  <c r="P74" i="2"/>
  <c r="V74" i="2" s="1"/>
  <c r="T13" i="2"/>
  <c r="Q34" i="2" l="1"/>
  <c r="Q33" i="2"/>
  <c r="Q32" i="2"/>
  <c r="U13" i="2"/>
  <c r="G7" i="4" s="1"/>
  <c r="Y21" i="2"/>
  <c r="AE21" i="2" s="1"/>
  <c r="AF21" i="2" s="1"/>
  <c r="Y23" i="2"/>
  <c r="T23" i="2"/>
  <c r="Y28" i="2"/>
  <c r="T28" i="2"/>
  <c r="Y31" i="2"/>
  <c r="T31" i="2"/>
  <c r="Y32" i="2"/>
  <c r="T32" i="2"/>
  <c r="Y34" i="2"/>
  <c r="T34" i="2"/>
  <c r="Y19" i="2"/>
  <c r="T19" i="2"/>
  <c r="T17" i="2"/>
  <c r="Y25" i="2"/>
  <c r="T25" i="2"/>
  <c r="T16" i="2"/>
  <c r="Y20" i="2"/>
  <c r="T20" i="2"/>
  <c r="T18" i="2"/>
  <c r="Y29" i="2"/>
  <c r="T29" i="2"/>
  <c r="Y33" i="2"/>
  <c r="T33" i="2"/>
  <c r="Y24" i="2"/>
  <c r="T24" i="2"/>
  <c r="AE15" i="2"/>
  <c r="AF15" i="2" s="1"/>
  <c r="Z15" i="2"/>
  <c r="Y22" i="2"/>
  <c r="AE22" i="2" s="1"/>
  <c r="T22" i="2"/>
  <c r="Y26" i="2"/>
  <c r="T26" i="2"/>
  <c r="Y30" i="2"/>
  <c r="T30" i="2"/>
  <c r="Y27" i="2"/>
  <c r="T27" i="2"/>
  <c r="AA13" i="2"/>
  <c r="Z13" i="2"/>
  <c r="D7" i="4"/>
  <c r="V77" i="2"/>
  <c r="U33" i="2"/>
  <c r="U29" i="2"/>
  <c r="V29" i="2" s="1"/>
  <c r="W29" i="2" s="1"/>
  <c r="U23" i="2"/>
  <c r="V23" i="2" s="1"/>
  <c r="W23" i="2" s="1"/>
  <c r="U28" i="2"/>
  <c r="V28" i="2" s="1"/>
  <c r="W28" i="2" s="1"/>
  <c r="AB75" i="2"/>
  <c r="AH75" i="2" s="1"/>
  <c r="U16" i="2"/>
  <c r="V16" i="2" s="1"/>
  <c r="W16" i="2" s="1"/>
  <c r="U17" i="2"/>
  <c r="V17" i="2" s="1"/>
  <c r="W17" i="2" s="1"/>
  <c r="U22" i="2"/>
  <c r="V22" i="2" s="1"/>
  <c r="W22" i="2" s="1"/>
  <c r="U27" i="2"/>
  <c r="V27" i="2" s="1"/>
  <c r="W27" i="2" s="1"/>
  <c r="U32" i="2"/>
  <c r="U18" i="2"/>
  <c r="V18" i="2" s="1"/>
  <c r="W18" i="2" s="1"/>
  <c r="U20" i="2"/>
  <c r="V20" i="2" s="1"/>
  <c r="W20" i="2" s="1"/>
  <c r="U21" i="2"/>
  <c r="V21" i="2" s="1"/>
  <c r="W21" i="2" s="1"/>
  <c r="U15" i="2"/>
  <c r="U31" i="2"/>
  <c r="V31" i="2" s="1"/>
  <c r="W31" i="2" s="1"/>
  <c r="U34" i="2"/>
  <c r="AB74" i="2"/>
  <c r="P77" i="2"/>
  <c r="U30" i="2"/>
  <c r="V30" i="2" s="1"/>
  <c r="W30" i="2" s="1"/>
  <c r="U26" i="2"/>
  <c r="V26" i="2" s="1"/>
  <c r="W26" i="2" s="1"/>
  <c r="U25" i="2"/>
  <c r="V25" i="2" s="1"/>
  <c r="W25" i="2" s="1"/>
  <c r="U19" i="2"/>
  <c r="V19" i="2" s="1"/>
  <c r="W19" i="2" s="1"/>
  <c r="U24" i="2"/>
  <c r="V24" i="2" s="1"/>
  <c r="W24" i="2" s="1"/>
  <c r="AH72" i="2"/>
  <c r="AJ39" i="2" l="1"/>
  <c r="K41" i="2"/>
  <c r="V15" i="2"/>
  <c r="U35" i="2"/>
  <c r="Z21" i="2"/>
  <c r="AE27" i="2"/>
  <c r="AF27" i="2" s="1"/>
  <c r="Z27" i="2"/>
  <c r="AE26" i="2"/>
  <c r="AF26" i="2" s="1"/>
  <c r="Z26" i="2"/>
  <c r="AE33" i="2"/>
  <c r="AF33" i="2" s="1"/>
  <c r="Z33" i="2"/>
  <c r="AE20" i="2"/>
  <c r="AF20" i="2" s="1"/>
  <c r="Z20" i="2"/>
  <c r="AE25" i="2"/>
  <c r="AF25" i="2" s="1"/>
  <c r="Z25" i="2"/>
  <c r="AE19" i="2"/>
  <c r="AF19" i="2" s="1"/>
  <c r="Z19" i="2"/>
  <c r="AE32" i="2"/>
  <c r="AF32" i="2" s="1"/>
  <c r="Z32" i="2"/>
  <c r="AE28" i="2"/>
  <c r="AF28" i="2" s="1"/>
  <c r="Z28" i="2"/>
  <c r="AE30" i="2"/>
  <c r="AF30" i="2" s="1"/>
  <c r="Z30" i="2"/>
  <c r="AF22" i="2"/>
  <c r="Z22" i="2"/>
  <c r="AE24" i="2"/>
  <c r="AF24" i="2" s="1"/>
  <c r="Z24" i="2"/>
  <c r="AE29" i="2"/>
  <c r="AF29" i="2" s="1"/>
  <c r="Z29" i="2"/>
  <c r="AE18" i="2"/>
  <c r="AF18" i="2" s="1"/>
  <c r="Z18" i="2"/>
  <c r="AE16" i="2"/>
  <c r="AF16" i="2" s="1"/>
  <c r="Z16" i="2"/>
  <c r="AE17" i="2"/>
  <c r="AF17" i="2" s="1"/>
  <c r="Z17" i="2"/>
  <c r="AE34" i="2"/>
  <c r="AF34" i="2" s="1"/>
  <c r="Z34" i="2"/>
  <c r="AE31" i="2"/>
  <c r="AF31" i="2" s="1"/>
  <c r="Z31" i="2"/>
  <c r="AE23" i="2"/>
  <c r="AF23" i="2" s="1"/>
  <c r="Z23" i="2"/>
  <c r="W33" i="2"/>
  <c r="W34" i="2"/>
  <c r="W32" i="2"/>
  <c r="AF13" i="2"/>
  <c r="D63" i="4" s="1"/>
  <c r="D35" i="4"/>
  <c r="AG13" i="2"/>
  <c r="G63" i="4" s="1"/>
  <c r="G35" i="4"/>
  <c r="AB77" i="2"/>
  <c r="AH74" i="2"/>
  <c r="AH77" i="2" s="1"/>
  <c r="AA24" i="2"/>
  <c r="AB24" i="2" s="1"/>
  <c r="AC24" i="2" s="1"/>
  <c r="AA34" i="2"/>
  <c r="AA20" i="2"/>
  <c r="AB20" i="2" s="1"/>
  <c r="AC20" i="2" s="1"/>
  <c r="AA22" i="2"/>
  <c r="AB22" i="2" s="1"/>
  <c r="AC22" i="2" s="1"/>
  <c r="AA16" i="2"/>
  <c r="AB16" i="2" s="1"/>
  <c r="AC16" i="2" s="1"/>
  <c r="AA26" i="2"/>
  <c r="AB26" i="2" s="1"/>
  <c r="AC26" i="2" s="1"/>
  <c r="AA31" i="2"/>
  <c r="AB31" i="2" s="1"/>
  <c r="AC31" i="2" s="1"/>
  <c r="AA21" i="2"/>
  <c r="AB21" i="2" s="1"/>
  <c r="AC21" i="2" s="1"/>
  <c r="AG21" i="2"/>
  <c r="AH21" i="2" s="1"/>
  <c r="AI21" i="2" s="1"/>
  <c r="AA27" i="2"/>
  <c r="AB27" i="2" s="1"/>
  <c r="AC27" i="2" s="1"/>
  <c r="AA28" i="2"/>
  <c r="AB28" i="2" s="1"/>
  <c r="AC28" i="2" s="1"/>
  <c r="AA29" i="2"/>
  <c r="AB29" i="2" s="1"/>
  <c r="AC29" i="2" s="1"/>
  <c r="AA30" i="2"/>
  <c r="AB30" i="2" s="1"/>
  <c r="AC30" i="2" s="1"/>
  <c r="AA23" i="2"/>
  <c r="AB23" i="2" s="1"/>
  <c r="AC23" i="2" s="1"/>
  <c r="AA33" i="2"/>
  <c r="AA25" i="2"/>
  <c r="AB25" i="2" s="1"/>
  <c r="AC25" i="2" s="1"/>
  <c r="AA15" i="2"/>
  <c r="AG15" i="2"/>
  <c r="AA32" i="2"/>
  <c r="AA19" i="2"/>
  <c r="AB19" i="2" s="1"/>
  <c r="AC19" i="2" s="1"/>
  <c r="AA18" i="2"/>
  <c r="AB18" i="2" s="1"/>
  <c r="AC18" i="2" s="1"/>
  <c r="AA17" i="2"/>
  <c r="AB17" i="2" s="1"/>
  <c r="AC17" i="2" s="1"/>
  <c r="AJ41" i="2" l="1"/>
  <c r="AK41" i="2" s="1"/>
  <c r="K80" i="2"/>
  <c r="K83" i="2" s="1"/>
  <c r="K84" i="2" s="1"/>
  <c r="K90" i="2"/>
  <c r="K91" i="2" s="1"/>
  <c r="K92" i="2" s="1"/>
  <c r="AG18" i="2"/>
  <c r="AH18" i="2" s="1"/>
  <c r="AI18" i="2" s="1"/>
  <c r="AG32" i="2"/>
  <c r="AG25" i="2"/>
  <c r="AH25" i="2" s="1"/>
  <c r="AI25" i="2" s="1"/>
  <c r="AJ25" i="2" s="1"/>
  <c r="AG27" i="2"/>
  <c r="AH27" i="2" s="1"/>
  <c r="AI27" i="2" s="1"/>
  <c r="AJ27" i="2" s="1"/>
  <c r="AG31" i="2"/>
  <c r="AH31" i="2" s="1"/>
  <c r="AI31" i="2" s="1"/>
  <c r="AJ31" i="2" s="1"/>
  <c r="AG24" i="2"/>
  <c r="AH24" i="2" s="1"/>
  <c r="AI24" i="2" s="1"/>
  <c r="AJ24" i="2" s="1"/>
  <c r="AG19" i="2"/>
  <c r="AH19" i="2" s="1"/>
  <c r="AI19" i="2" s="1"/>
  <c r="AJ19" i="2" s="1"/>
  <c r="AG28" i="2"/>
  <c r="AH28" i="2" s="1"/>
  <c r="AI28" i="2" s="1"/>
  <c r="AJ28" i="2" s="1"/>
  <c r="AG26" i="2"/>
  <c r="AH26" i="2" s="1"/>
  <c r="AI26" i="2" s="1"/>
  <c r="AJ26" i="2" s="1"/>
  <c r="AG22" i="2"/>
  <c r="AH22" i="2" s="1"/>
  <c r="AI22" i="2" s="1"/>
  <c r="AJ22" i="2" s="1"/>
  <c r="AG34" i="2"/>
  <c r="AB15" i="2"/>
  <c r="AA35" i="2"/>
  <c r="AH15" i="2"/>
  <c r="W15" i="2"/>
  <c r="W35" i="2" s="1"/>
  <c r="V35" i="2"/>
  <c r="AG17" i="2"/>
  <c r="AH17" i="2" s="1"/>
  <c r="AI17" i="2" s="1"/>
  <c r="AJ17" i="2" s="1"/>
  <c r="AG33" i="2"/>
  <c r="AG30" i="2"/>
  <c r="AH30" i="2" s="1"/>
  <c r="AI30" i="2" s="1"/>
  <c r="AJ30" i="2" s="1"/>
  <c r="AG23" i="2"/>
  <c r="AH23" i="2" s="1"/>
  <c r="AI23" i="2" s="1"/>
  <c r="AJ23" i="2" s="1"/>
  <c r="AG29" i="2"/>
  <c r="AH29" i="2" s="1"/>
  <c r="AI29" i="2" s="1"/>
  <c r="AJ29" i="2" s="1"/>
  <c r="AG16" i="2"/>
  <c r="AH16" i="2" s="1"/>
  <c r="AI16" i="2" s="1"/>
  <c r="AJ16" i="2" s="1"/>
  <c r="AG20" i="2"/>
  <c r="AH20" i="2" s="1"/>
  <c r="AI20" i="2" s="1"/>
  <c r="AJ20" i="2" s="1"/>
  <c r="AC33" i="2"/>
  <c r="AC32" i="2"/>
  <c r="AC34" i="2"/>
  <c r="AJ21" i="2"/>
  <c r="AI34" i="2" l="1"/>
  <c r="AJ34" i="2" s="1"/>
  <c r="AI33" i="2"/>
  <c r="AJ33" i="2" s="1"/>
  <c r="AI32" i="2"/>
  <c r="AJ32" i="2" s="1"/>
  <c r="K10" i="3"/>
  <c r="K14" i="3" s="1"/>
  <c r="K94" i="2"/>
  <c r="K95" i="2" s="1"/>
  <c r="I20" i="3" s="1"/>
  <c r="K20" i="3" s="1"/>
  <c r="K85" i="2"/>
  <c r="K86" i="2" s="1"/>
  <c r="K87" i="2" s="1"/>
  <c r="W90" i="2"/>
  <c r="W91" i="2" s="1"/>
  <c r="W92" i="2" s="1"/>
  <c r="W83" i="2"/>
  <c r="W84" i="2" s="1"/>
  <c r="AJ18" i="2"/>
  <c r="AG35" i="2"/>
  <c r="AC15" i="2"/>
  <c r="AC35" i="2" s="1"/>
  <c r="AB35" i="2"/>
  <c r="AI15" i="2"/>
  <c r="AI35" i="2" l="1"/>
  <c r="AI90" i="2" s="1"/>
  <c r="AI91" i="2" s="1"/>
  <c r="AH35" i="2"/>
  <c r="K96" i="2"/>
  <c r="K25" i="3" s="1"/>
  <c r="K28" i="3" s="1"/>
  <c r="O14" i="3"/>
  <c r="AC90" i="2"/>
  <c r="AC91" i="2" s="1"/>
  <c r="AC83" i="2"/>
  <c r="AC84" i="2" s="1"/>
  <c r="W85" i="2"/>
  <c r="W86" i="2" s="1"/>
  <c r="W87" i="2" s="1"/>
  <c r="W94" i="2"/>
  <c r="K10" i="4"/>
  <c r="K14" i="4" s="1"/>
  <c r="AI83" i="2" l="1"/>
  <c r="AI85" i="2" s="1"/>
  <c r="K97" i="2"/>
  <c r="O28" i="3" s="1"/>
  <c r="AI92" i="2"/>
  <c r="AI94" i="2" s="1"/>
  <c r="AI95" i="2" s="1"/>
  <c r="I76" i="4" s="1"/>
  <c r="K76" i="4" s="1"/>
  <c r="K81" i="4" s="1"/>
  <c r="AC92" i="2"/>
  <c r="AC94" i="2" s="1"/>
  <c r="AC95" i="2" s="1"/>
  <c r="O25" i="3"/>
  <c r="AC85" i="2"/>
  <c r="AC86" i="2" s="1"/>
  <c r="AC87" i="2" s="1"/>
  <c r="O14" i="4"/>
  <c r="W95" i="2"/>
  <c r="W96" i="2" s="1"/>
  <c r="AI84" i="2" l="1"/>
  <c r="K66" i="4"/>
  <c r="K70" i="4" s="1"/>
  <c r="K84" i="4" s="1"/>
  <c r="K38" i="4"/>
  <c r="K42" i="4" s="1"/>
  <c r="O42" i="4" s="1"/>
  <c r="AC96" i="2"/>
  <c r="AC97" i="2" s="1"/>
  <c r="I48" i="4"/>
  <c r="K48" i="4" s="1"/>
  <c r="K53" i="4" s="1"/>
  <c r="AI96" i="2"/>
  <c r="AI97" i="2" s="1"/>
  <c r="I20" i="4"/>
  <c r="K20" i="4" s="1"/>
  <c r="K56" i="4" l="1"/>
  <c r="O56" i="4" s="1"/>
  <c r="O70" i="4"/>
  <c r="O81" i="4"/>
  <c r="O53" i="4"/>
  <c r="K25" i="4"/>
  <c r="W97" i="2"/>
  <c r="O84" i="4" l="1"/>
  <c r="AI86" i="2"/>
  <c r="AI87" i="2" s="1"/>
  <c r="O25" i="4"/>
  <c r="K28" i="4"/>
  <c r="O28" i="4" s="1"/>
  <c r="N15" i="2"/>
  <c r="O15" i="2"/>
  <c r="P15" i="2" l="1"/>
  <c r="O35" i="2"/>
  <c r="Q15" i="2" l="1"/>
  <c r="P35" i="2"/>
  <c r="AJ15" i="2" l="1"/>
  <c r="Q35" i="2"/>
  <c r="Q83" i="2" l="1"/>
  <c r="Q84" i="2" s="1"/>
  <c r="A88" i="2" s="1"/>
  <c r="AJ35" i="2"/>
  <c r="AK35" i="2" s="1"/>
  <c r="Q90" i="2"/>
  <c r="Q91" i="2" s="1"/>
  <c r="Q92" i="2" s="1"/>
  <c r="Q85" i="2" l="1"/>
  <c r="AJ85" i="2" s="1"/>
  <c r="AJ84" i="2"/>
  <c r="AJ83" i="2"/>
  <c r="AJ90" i="2"/>
  <c r="Q86" i="2" l="1"/>
  <c r="Q87" i="2" s="1"/>
  <c r="AJ87" i="2" s="1"/>
  <c r="AK84" i="2"/>
  <c r="AJ91" i="2"/>
  <c r="AK91" i="2" s="1"/>
  <c r="AJ86" i="2" l="1"/>
  <c r="AK86" i="2" s="1"/>
  <c r="K38" i="3"/>
  <c r="AJ92" i="2"/>
  <c r="Q94" i="2"/>
  <c r="AK87" i="2" l="1"/>
  <c r="K42" i="3"/>
  <c r="O42" i="3" s="1"/>
  <c r="M6" i="5"/>
  <c r="P6" i="5" s="1"/>
  <c r="Q95" i="2"/>
  <c r="Q96" i="2" s="1"/>
  <c r="AJ94" i="2"/>
  <c r="M10" i="5" l="1"/>
  <c r="P10" i="5" s="1"/>
  <c r="AK94" i="2"/>
  <c r="AJ95" i="2"/>
  <c r="I48" i="3"/>
  <c r="K48" i="3" s="1"/>
  <c r="K53" i="3" l="1"/>
  <c r="AJ96" i="2"/>
  <c r="AK96" i="2" s="1"/>
  <c r="Q97" i="2"/>
  <c r="M12" i="5" l="1"/>
  <c r="K56" i="3"/>
  <c r="O56" i="3" s="1"/>
  <c r="O53" i="3"/>
  <c r="AJ97" i="2"/>
  <c r="P12" i="5" l="1"/>
  <c r="M14" i="5"/>
  <c r="P14" i="5" s="1"/>
  <c r="AK97" i="2"/>
  <c r="K15" i="9" l="1"/>
  <c r="M47" i="9" s="1"/>
</calcChain>
</file>

<file path=xl/sharedStrings.xml><?xml version="1.0" encoding="utf-8"?>
<sst xmlns="http://schemas.openxmlformats.org/spreadsheetml/2006/main" count="1009" uniqueCount="385">
  <si>
    <t>PI Name:</t>
  </si>
  <si>
    <t>Project Title:</t>
  </si>
  <si>
    <t>PA/RFP Number</t>
  </si>
  <si>
    <t>Salary Inflation Rate</t>
  </si>
  <si>
    <t>Project Begin Date</t>
  </si>
  <si>
    <t>Project End Date</t>
  </si>
  <si>
    <t>Number of Years</t>
  </si>
  <si>
    <t>F&amp;A Base Type</t>
  </si>
  <si>
    <t>MTDC</t>
  </si>
  <si>
    <t>PERSONNEL</t>
  </si>
  <si>
    <t>YEAR 1</t>
  </si>
  <si>
    <t>Math Check</t>
  </si>
  <si>
    <t>Name</t>
  </si>
  <si>
    <t>Senior /Key</t>
  </si>
  <si>
    <t>Project Role</t>
  </si>
  <si>
    <t>TOTAL</t>
  </si>
  <si>
    <t>Total Salaries, Wages &amp; Fringe (Yr 1):</t>
  </si>
  <si>
    <t>TRAVEL</t>
  </si>
  <si>
    <t>[foreign trip 1]</t>
  </si>
  <si>
    <t>Subtotal Travel (Yr 2):</t>
  </si>
  <si>
    <t>Subtotal Travel (Yr 3):</t>
  </si>
  <si>
    <t>Subtotal Travel (Yr 4):</t>
  </si>
  <si>
    <t>Subtotal Travel: (Yr 5)</t>
  </si>
  <si>
    <t>OTHER DIRECT COSTS (F&amp;A included)</t>
  </si>
  <si>
    <t>[publication costs]</t>
  </si>
  <si>
    <t>[consultant services]</t>
  </si>
  <si>
    <t>[ADP/computer services]</t>
  </si>
  <si>
    <t>[alterations and renovations]</t>
  </si>
  <si>
    <t>[subject reimbursement]</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</si>
  <si>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</si>
  <si>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</si>
  <si>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</si>
  <si>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</si>
  <si>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</si>
  <si>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</si>
  <si>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[equipment item 1]</t>
  </si>
  <si>
    <t>[equipment item 2]</t>
  </si>
  <si>
    <t>[equipment item 3]</t>
  </si>
  <si>
    <t>Subtotal Equipment Costs (Yr 1):</t>
  </si>
  <si>
    <t>Subtotal Equipment Costs (Yr 2):</t>
  </si>
  <si>
    <t>Subtotal Equipment Costs (Yr 3):</t>
  </si>
  <si>
    <t>Subtotal Equipment Costs (Yr 4):</t>
  </si>
  <si>
    <t>Subtotal Equipment Costs (Yr 5):</t>
  </si>
  <si>
    <t>OTHER COSTS (F&amp;A excluded)</t>
  </si>
  <si>
    <t xml:space="preserve">[patient care] </t>
  </si>
  <si>
    <t>[rentals and off site leases]</t>
  </si>
  <si>
    <t>[scholarships and fellowships]</t>
  </si>
  <si>
    <t>[tuition remission]</t>
  </si>
  <si>
    <t>[participant support]</t>
  </si>
  <si>
    <t xml:space="preserve"> [other]  </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</si>
  <si>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</si>
  <si>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</si>
  <si>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</si>
  <si>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</si>
  <si>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</si>
  <si>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</si>
  <si>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</si>
  <si>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Indirect costs may be charged on the first $25,000 only for each subcontract.</t>
  </si>
  <si>
    <t>Direct</t>
  </si>
  <si>
    <t>Indirect</t>
  </si>
  <si>
    <t>Total</t>
  </si>
  <si>
    <t>Indirects allowed</t>
  </si>
  <si>
    <t>[name of subrecipient 4]</t>
  </si>
  <si>
    <t>[name of subrecipient 5]</t>
  </si>
  <si>
    <t>Indirect Cost Base (MTDC)</t>
  </si>
  <si>
    <t xml:space="preserve">INDIRECT COST  </t>
  </si>
  <si>
    <t>TOTAL REQUESTED Year 2</t>
  </si>
  <si>
    <t>TOTAL REQUESTED Year 3</t>
  </si>
  <si>
    <t>TOTAL REQUESTED Year 4</t>
  </si>
  <si>
    <t>TOTAL REQUESTED Year 5</t>
  </si>
  <si>
    <t>Fringe Benefits Rates</t>
  </si>
  <si>
    <t>Year 1</t>
  </si>
  <si>
    <t>Year 2</t>
  </si>
  <si>
    <t>Year 3</t>
  </si>
  <si>
    <t>Year 4</t>
  </si>
  <si>
    <t>Year 5</t>
  </si>
  <si>
    <t>Non-Federal, Research Fringe Rate</t>
  </si>
  <si>
    <t>[animals]</t>
  </si>
  <si>
    <t>Direct Costs (Excluded from MTDC)</t>
  </si>
  <si>
    <t>Subcontract/Subawards Indirect Costs</t>
  </si>
  <si>
    <t>Direct Costs (less consortium F&amp;A)</t>
  </si>
  <si>
    <t>Subcontract/Subawards Indirect Costs:</t>
  </si>
  <si>
    <t>TOTAL DIRECT COSTS:</t>
  </si>
  <si>
    <t>TOTAL COSTS REQUESTED:</t>
  </si>
  <si>
    <t>YEAR 2</t>
  </si>
  <si>
    <t>YEAR 3</t>
  </si>
  <si>
    <t>YEAR 4</t>
  </si>
  <si>
    <t>YEAR 5</t>
  </si>
  <si>
    <t>Senior/Key</t>
  </si>
  <si>
    <t>Yes</t>
  </si>
  <si>
    <t>No</t>
  </si>
  <si>
    <t>TDC</t>
  </si>
  <si>
    <t>Other</t>
  </si>
  <si>
    <t>None</t>
  </si>
  <si>
    <t>OMB Number:  0925-001</t>
  </si>
  <si>
    <t>PHS 398 Modular Budget</t>
  </si>
  <si>
    <t>Budget Period: 1</t>
  </si>
  <si>
    <t>Start Date:</t>
  </si>
  <si>
    <t>End Date:</t>
  </si>
  <si>
    <t>A.  Direct Costs</t>
  </si>
  <si>
    <t>Funds Requested ($)</t>
  </si>
  <si>
    <t>Direct Cost less Consortium indirect (F&amp;A)</t>
  </si>
  <si>
    <t>Consortium Indirect (F&amp;A)</t>
  </si>
  <si>
    <t>Total Direct Costs</t>
  </si>
  <si>
    <t>B. Indirect (F&amp;A) Costs</t>
  </si>
  <si>
    <t>Indirect (F&amp;A) Type</t>
  </si>
  <si>
    <t>Rate (%)</t>
  </si>
  <si>
    <t>Indrect (F&amp;A)</t>
  </si>
  <si>
    <t>Indirect (F&amp;A)</t>
  </si>
  <si>
    <t>Base ($)</t>
  </si>
  <si>
    <t>Cognizant Agency (Agency Name, POC Name and Phone Number)</t>
  </si>
  <si>
    <t>Total Indirect (F&amp;A) Costs</t>
  </si>
  <si>
    <t>Indirect (F&amp;A) Rate Agreement Date</t>
  </si>
  <si>
    <t>C.  Total Direct and Indirect (F&amp;A) Costs (A + B)</t>
  </si>
  <si>
    <t>Budget Period: 2</t>
  </si>
  <si>
    <t>Budget Period: 3</t>
  </si>
  <si>
    <t>Budget Period: 4</t>
  </si>
  <si>
    <t>Budget Period: 5</t>
  </si>
  <si>
    <t>Cumulative Budget Information</t>
  </si>
  <si>
    <t>1.  Total Costs, Entire Project Period</t>
  </si>
  <si>
    <t>Section A, Total Direct Cost less Consortium Indirect (F&amp;A) for Entire Project Period</t>
  </si>
  <si>
    <t>Section A, Total Consortium Indirect (F&amp;A) for Entire Project Period</t>
  </si>
  <si>
    <t>Section A, Total Direct Costs for Entire Project Period</t>
  </si>
  <si>
    <t>Section B, Total Indirect (F&amp;A) Costs for Entire Project Period</t>
  </si>
  <si>
    <t>Section C, Total Direct and Indirect (F&amp;A) Costs (A+B) for Entire Project Period</t>
  </si>
  <si>
    <t>$</t>
  </si>
  <si>
    <t>2.  Budget Justification</t>
  </si>
  <si>
    <t>Personnel Justification</t>
  </si>
  <si>
    <t>Consortium Justification</t>
  </si>
  <si>
    <t>Additional Narrative Justification</t>
  </si>
  <si>
    <t>Add Attachment</t>
  </si>
  <si>
    <t>Content for Budget Justification:</t>
  </si>
  <si>
    <t>NIH uses 2 different formats for budget sumission depending on the total direct costs requested and the activity code used.</t>
  </si>
  <si>
    <t>The application forms package associated with most NIH funding opportunities includes two optional budget forms—(1) R&amp;R Budget Form; and, (2) PHS 398 Modular Budget Form. NIH applications will include either the R&amp;R Budget Form or the PHS 398 Modular Budget Form, but not both. To determine whether to use a detailed versus modular budget for your NIH application, see the flowchart below.</t>
  </si>
  <si>
    <t>Am I Using the Correct Budget Format?</t>
  </si>
  <si>
    <t>Base Salary</t>
  </si>
  <si>
    <t>Percent Effort</t>
  </si>
  <si>
    <t>Cal Months</t>
  </si>
  <si>
    <t>Requested Salary</t>
  </si>
  <si>
    <t xml:space="preserve"> Fringe Benefits</t>
  </si>
  <si>
    <t>Funds Requested</t>
  </si>
  <si>
    <t>Direct Costs</t>
  </si>
  <si>
    <r>
      <t xml:space="preserve">EQUIPMENT </t>
    </r>
    <r>
      <rPr>
        <b/>
        <sz val="8"/>
        <color theme="3" tint="-0.249977111117893"/>
        <rFont val="Arial Black"/>
        <family val="2"/>
      </rPr>
      <t>(&gt;$5K per item)</t>
    </r>
  </si>
  <si>
    <t>Direct Costs (Module Amount rounded to nearest $25K)</t>
  </si>
  <si>
    <t>Grad Res. Asst</t>
  </si>
  <si>
    <t>HEADER</t>
  </si>
  <si>
    <t>5.  Number of Years:  Leave blank, this field is autopopulated.</t>
  </si>
  <si>
    <t>SALARIES (Rush Employees ONLY)</t>
  </si>
  <si>
    <t>3.  Project Role:  Enter the project role for each person on the project.</t>
  </si>
  <si>
    <t>1.  Name:  Enter the first and last name of each person on the project.</t>
  </si>
  <si>
    <t>Subtotal Travel (Yr 1):</t>
  </si>
  <si>
    <t>1.  Enter description and cost of each piece of equipment in the year that it is requested.</t>
  </si>
  <si>
    <t>2. If item is &lt; $5K, list in "Other Direct Costs (F&amp;A included)".</t>
  </si>
  <si>
    <t>3.  Subtotal Equipment:  Leave blank, this field is auto-populated.</t>
  </si>
  <si>
    <t>OTHER DIRECT COSTS (F&amp;A excluded)</t>
  </si>
  <si>
    <t>SUBAWARDS/SUBCONTRACTS</t>
  </si>
  <si>
    <t>1.  Name of Subrecipient:  Enter the name of each subaward site.</t>
  </si>
  <si>
    <t>3.  Indirect:  Enter the amount of indirect cost for each subaward site.</t>
  </si>
  <si>
    <t>2.  Direct:  Enter the amount of direct cost for each subaward site.</t>
  </si>
  <si>
    <t>4.  Total and Indirects Allowed:  Leave blank, these fields are auto-populated.</t>
  </si>
  <si>
    <t>Subaward/Subcontracts Total Costs (Yr 1):</t>
  </si>
  <si>
    <t>Subaward/Subcontracts Total Costs (Yr 2):</t>
  </si>
  <si>
    <t>Subaward/Subcontracts Total Costs (Yr 3):</t>
  </si>
  <si>
    <t>Subaward/Subcontracts Total Costs (Yr 4):</t>
  </si>
  <si>
    <t>Subaward/Subcontracts Total Costs (Yr 5):</t>
  </si>
  <si>
    <t>5.  Subaward/Subcontract Total Costs:  Leave blank, this field is auto-populated.</t>
  </si>
  <si>
    <t>Directs Costs</t>
  </si>
  <si>
    <t>Direct Costs (less Consortium F&amp;A)</t>
  </si>
  <si>
    <t>Direct Costs (Module Amount)</t>
  </si>
  <si>
    <t>Subaward/Subcontracts Indirect Costs</t>
  </si>
  <si>
    <t>Total Costs Requested</t>
  </si>
  <si>
    <t>1.  The forms in these tabs are a replica of the PHS 398 Modular Budget form.</t>
  </si>
  <si>
    <t>2.  The budget numbers from the Modular Budget tab populates the fields in these forms.</t>
  </si>
  <si>
    <t>3.  The information can be used to assist with populating the SF424, PHS 398 Modular Budget form.</t>
  </si>
  <si>
    <t>LEAVE THE REMAINING FIELDS BLANK, they are Auto-populated</t>
  </si>
  <si>
    <t>Total Salary/Fringe (Yr 2):</t>
  </si>
  <si>
    <t>Total Salary/Fringe (Yr 3):</t>
  </si>
  <si>
    <t>Total Salary/Fringe (Yr 4):</t>
  </si>
  <si>
    <t>Total Salary/Fringe (Yr 5):</t>
  </si>
  <si>
    <t>Validation Check</t>
  </si>
  <si>
    <t>1.  PI Name:  Enter the Principal Investigator's name.</t>
  </si>
  <si>
    <t>2.  Project Title:  Enter the title of the proposal.</t>
  </si>
  <si>
    <t>3.  PA/RFP #:  Enter the Program Announcement number.</t>
  </si>
  <si>
    <t>4.  Project Begin/End Date:  Enter the start and end dates for the proposal (mm/dd/yyyy).</t>
  </si>
  <si>
    <t>Please enter data into the yellow-colored cells and any other cells that are not locked - all other cells are auto-populated.</t>
  </si>
  <si>
    <t>Report Format</t>
  </si>
  <si>
    <t>Non-Federal</t>
  </si>
  <si>
    <r>
      <t xml:space="preserve">Detailed </t>
    </r>
    <r>
      <rPr>
        <sz val="10"/>
        <color theme="1"/>
        <rFont val="Calibri"/>
        <family val="2"/>
        <scheme val="minor"/>
      </rPr>
      <t>(Federal)</t>
    </r>
  </si>
  <si>
    <r>
      <t xml:space="preserve">Modular </t>
    </r>
    <r>
      <rPr>
        <sz val="10"/>
        <color theme="1"/>
        <rFont val="Calibri"/>
        <family val="2"/>
        <scheme val="minor"/>
      </rPr>
      <t>(Federal)</t>
    </r>
  </si>
  <si>
    <t>Indirect Cost Rate</t>
  </si>
  <si>
    <t>Other Direct Cost/Subawards Subtotal:</t>
  </si>
  <si>
    <t>Direct Costs (Included in MTDC)</t>
  </si>
  <si>
    <t>Personnel (Included in MTDC)</t>
  </si>
  <si>
    <t>Description</t>
  </si>
  <si>
    <t>Vendor</t>
  </si>
  <si>
    <t>Unit Price</t>
  </si>
  <si>
    <t>Annual Increase</t>
  </si>
  <si>
    <t>Qty</t>
  </si>
  <si>
    <t>(Y/N)</t>
  </si>
  <si>
    <t>Y</t>
  </si>
  <si>
    <t>Annual Increase %</t>
  </si>
  <si>
    <t>Total Costs:</t>
  </si>
  <si>
    <t>Study Subject Payments</t>
  </si>
  <si>
    <t>Group 1</t>
  </si>
  <si>
    <t>increase</t>
  </si>
  <si>
    <t>(y or n)</t>
  </si>
  <si>
    <t># of Subjects</t>
  </si>
  <si>
    <t>Incentives</t>
  </si>
  <si>
    <t>Travel</t>
  </si>
  <si>
    <t>Amount/Study Subject</t>
  </si>
  <si>
    <t>y</t>
  </si>
  <si>
    <t>Group 2</t>
  </si>
  <si>
    <t>Group 3</t>
  </si>
  <si>
    <t>Group 4</t>
  </si>
  <si>
    <t>Group 5</t>
  </si>
  <si>
    <t>Validation</t>
  </si>
  <si>
    <t>Check</t>
  </si>
  <si>
    <t>TOTALS FOR ALL GROUPS</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</si>
  <si>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</si>
  <si>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</si>
  <si>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</si>
  <si>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</si>
  <si>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</si>
  <si>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</si>
  <si>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</si>
  <si>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</si>
  <si>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</si>
  <si>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</si>
  <si>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</si>
  <si>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</si>
  <si>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</si>
  <si>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</si>
  <si>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</si>
  <si>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Foreign Destination</t>
  </si>
  <si>
    <t>Rate</t>
  </si>
  <si>
    <t>Hr/Day</t>
  </si>
  <si>
    <t>What Budget Format Should I Use?</t>
  </si>
  <si>
    <t>Other 1</t>
  </si>
  <si>
    <t>Other 2</t>
  </si>
  <si>
    <t>Other 3</t>
  </si>
  <si>
    <t>Other 4</t>
  </si>
  <si>
    <t>Other 5</t>
  </si>
  <si>
    <t>Other 1 Total:</t>
  </si>
  <si>
    <t>Other 2 Total:</t>
  </si>
  <si>
    <t>Other 3 Total:</t>
  </si>
  <si>
    <t>Other 5 Total:</t>
  </si>
  <si>
    <t>Other 4 Total:</t>
  </si>
  <si>
    <t>6.  F&amp;A Base Type:  Select the appropriate base type from the drop down menu.</t>
  </si>
  <si>
    <t>to assist with detailed calculations.</t>
  </si>
  <si>
    <t xml:space="preserve">1.  Enter description and amount of each domestic/foreign trip where indicated.  Use the "Travel Calc" tab </t>
  </si>
  <si>
    <r>
      <t>NIH Activity Code</t>
    </r>
    <r>
      <rPr>
        <b/>
        <sz val="9"/>
        <rFont val="Calibri"/>
        <family val="2"/>
        <scheme val="minor"/>
      </rPr>
      <t xml:space="preserve"> (ie, R01, R21)</t>
    </r>
  </si>
  <si>
    <t>Annual Increase (Y/N)</t>
  </si>
  <si>
    <t>[domestic trip1]</t>
  </si>
  <si>
    <t>[material and supplies]</t>
  </si>
  <si>
    <t>[equip/facility rental/user fees]</t>
  </si>
  <si>
    <t>[domestic trip2]</t>
  </si>
  <si>
    <t>TRAVEL WORKSHEET</t>
  </si>
  <si>
    <t>Total Domestic Travel:</t>
  </si>
  <si>
    <t>Total Foreign Travel:</t>
  </si>
  <si>
    <t>Total Travel Costs:</t>
  </si>
  <si>
    <t>Supplies and Materials Worksheet</t>
  </si>
  <si>
    <t>Total Consultants:</t>
  </si>
  <si>
    <t>CONSULTANT WORKSHEET</t>
  </si>
  <si>
    <t>OTHER COSTS WORKSHEET</t>
  </si>
  <si>
    <t>N</t>
  </si>
  <si>
    <t>[name of subrecipient 1]</t>
  </si>
  <si>
    <t>[name of subrecipient 2]</t>
  </si>
  <si>
    <t>[name of subrecipient 3]</t>
  </si>
  <si>
    <t>6.  NIH Activity Code:  Select the appropriate code from the drop down menu.</t>
  </si>
  <si>
    <t xml:space="preserve">7.  Salary inflation rate:  Enter the inflation rate to be used for personnel. </t>
  </si>
  <si>
    <t xml:space="preserve">8.  Indirect cost rate:  The IDC rate is defaulted at 57%.  Manually change the rate, if needed.  </t>
  </si>
  <si>
    <t>4.  Annual Increase:  For each person listed indicate by selecting "Y" or "N" from the drop down menu if they will receive an annual increase.</t>
  </si>
  <si>
    <t>5.  Base Salary:  Enter the person's current institutional base salary.  If any personnel's base salary is above the allowed NIH salary cap, please use the current NIH salary cap as the base salary.  If "Y" is selected for Annual Increase, the increased rate will autopopulate.  If "N" is selected the rate will remain flat.</t>
  </si>
  <si>
    <t>6.  Percent Effort:  The spreadsheet will automatically calculate a stable % effort for future years of the project, if % effort will vary from year to year, please enter manually.</t>
  </si>
  <si>
    <t>7.  Cal Months:  Leave blank, this field is auto-populated.</t>
  </si>
  <si>
    <t>8.  Requested Salary:  Leave blank, this field is auto-populated.</t>
  </si>
  <si>
    <t>10.  Funds Requested:  Leave blank, this field is auto-populated.</t>
  </si>
  <si>
    <t>1.  Enter description and cost for each category listed.  Use the "Supplies&amp;Materials Calc", "Study Subjects Calc", "Consultant Calc", and "Other Cost Calc" tabs to assist with detailed calculations.</t>
  </si>
  <si>
    <r>
      <t xml:space="preserve">EQUIPMENT </t>
    </r>
    <r>
      <rPr>
        <b/>
        <sz val="10"/>
        <color theme="0"/>
        <rFont val="Arial Black"/>
        <family val="2"/>
      </rPr>
      <t>(</t>
    </r>
    <r>
      <rPr>
        <b/>
        <sz val="10"/>
        <color theme="0"/>
        <rFont val="Calibri"/>
        <family val="2"/>
      </rPr>
      <t>≥</t>
    </r>
    <r>
      <rPr>
        <sz val="10"/>
        <color theme="0"/>
        <rFont val="Arial Black"/>
        <family val="2"/>
      </rPr>
      <t>$5K)</t>
    </r>
  </si>
  <si>
    <t>1.  Enter description and amount for each category listed.</t>
  </si>
  <si>
    <t>Federally Funded F&amp;A Rates</t>
  </si>
  <si>
    <t>Other Sponsored Activities (on site)</t>
  </si>
  <si>
    <t>All Programs (off site)</t>
  </si>
  <si>
    <t>Non-Federally Funded F&amp;A Rates</t>
  </si>
  <si>
    <t>Industry and Other</t>
  </si>
  <si>
    <t>Rate Types</t>
  </si>
  <si>
    <t>Modified Total Direct Costs</t>
  </si>
  <si>
    <t>Fringe Benefit Rates</t>
  </si>
  <si>
    <t>Federally Funded</t>
  </si>
  <si>
    <t>Non-Federally Funded</t>
  </si>
  <si>
    <t>Other Institutional Information</t>
  </si>
  <si>
    <t>DUNS Number</t>
  </si>
  <si>
    <t>068610245</t>
  </si>
  <si>
    <t>Federal Employer ID (TIN)</t>
  </si>
  <si>
    <t>36-2174823</t>
  </si>
  <si>
    <t>HHS Entity Identification Number</t>
  </si>
  <si>
    <t>1362174823A1</t>
  </si>
  <si>
    <t>Human Subjects FWA</t>
  </si>
  <si>
    <t>00000482</t>
  </si>
  <si>
    <t>NIH Salary Cap</t>
  </si>
  <si>
    <t>DHHS Rate Agreement Date</t>
  </si>
  <si>
    <t>Congressional District</t>
  </si>
  <si>
    <t>IL-007</t>
  </si>
  <si>
    <t>State District</t>
  </si>
  <si>
    <t>9th</t>
  </si>
  <si>
    <t>Tax Exempt Status</t>
  </si>
  <si>
    <t>501© 3</t>
  </si>
  <si>
    <t>Type of Organization</t>
  </si>
  <si>
    <t>Not-for-Profit Corp</t>
  </si>
  <si>
    <t>Cognizant Agency                                     (Contact Information)</t>
  </si>
  <si>
    <t>DHHS</t>
  </si>
  <si>
    <t>214-767-3261</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</si>
  <si>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</si>
  <si>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</si>
  <si>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</si>
  <si>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</si>
  <si>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</si>
  <si>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</si>
  <si>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</si>
  <si>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</si>
  <si>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</si>
  <si>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</si>
  <si>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</si>
  <si>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</si>
  <si>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</si>
  <si>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</si>
  <si>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</si>
  <si>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</si>
  <si>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</si>
  <si>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</si>
  <si>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</si>
  <si>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</si>
  <si>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</si>
  <si>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</si>
  <si>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</si>
  <si>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</si>
  <si>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</si>
  <si>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</si>
  <si>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</si>
  <si>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</si>
  <si>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</si>
  <si>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</si>
  <si>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</si>
  <si>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</si>
  <si>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</si>
  <si>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</si>
  <si>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</si>
  <si>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</si>
  <si>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</si>
  <si>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</si>
  <si>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r>
      <t xml:space="preserve">If your direct costs (excluding consortium F&amp;A) is </t>
    </r>
    <r>
      <rPr>
        <sz val="11"/>
        <color theme="1"/>
        <rFont val="Calibri"/>
        <family val="2"/>
      </rPr>
      <t xml:space="preserve">≤ </t>
    </r>
    <r>
      <rPr>
        <sz val="11"/>
        <color theme="1"/>
        <rFont val="Calibri"/>
        <family val="2"/>
        <scheme val="minor"/>
      </rPr>
      <t>$250K, and the NIH activity code is (R01, R03, R15, R21, R34,U01) MODULAR will autopopulate the box, indicating that you should use the Modular F&amp;A Base Calculations.  If your direct cost (excluding consortium F&amp;A) is &gt; $250K in any year, DETAILED will autopopulate, indicating that you should use the Detailed F&amp;A Base Calculations.</t>
    </r>
  </si>
  <si>
    <t>2.  Materials and Supplies Calc</t>
  </si>
  <si>
    <t>3.  Study Subjects Calc</t>
  </si>
  <si>
    <t>4.  Consultant Calc</t>
  </si>
  <si>
    <t>5.  Other Costs Calc</t>
  </si>
  <si>
    <t>PHS 398 Modular Periods 1-5 and Cumulative Tabs (FOR MODULAR BUDGETS ONLY)</t>
  </si>
  <si>
    <t xml:space="preserve">1.  Travel Calc </t>
  </si>
  <si>
    <t>Other Useful Tabs  - Use these tabs for more detailed calculations, if needed.  Please note, that the data in these tabs DO NOT roll up to the Budget Template tab.</t>
  </si>
  <si>
    <t>Interactive Person Month / Percent Effort Conversion Table</t>
  </si>
  <si>
    <t>1. PM Conversion tab - Use this tab to convert percent effort to person months or person months to percent effort.</t>
  </si>
  <si>
    <t>2.  Senior/Key Personnel:  Select "Yes" or "No" from the drop down menu.</t>
  </si>
  <si>
    <t>2.  Subtotal Travel:  Leave blank, this field is auto-populated.</t>
  </si>
  <si>
    <t>2.  Subtotal Other Direct Costs (F&amp;A included):  Leave blank, this field is auto-populated.</t>
  </si>
  <si>
    <t>2.  Subtotal Other Direct Costs (F&amp;A excluded):  Leave blank, this field is auto-populated.</t>
  </si>
  <si>
    <t>Fill in "YELLOW" cells only</t>
  </si>
  <si>
    <t>Fill in "BLUE" cells only</t>
  </si>
  <si>
    <t>Full &amp; Part time Employee, Federal Fringe Rate</t>
  </si>
  <si>
    <t xml:space="preserve">9.  Fringe Benefits:  The spreadsheet will automatically calculate the fringe amount using the full/part-time rate.  If a different rate is required other then what is listed, please change the rate or formula manually.  </t>
  </si>
  <si>
    <t>Animal Welfare Assurance Number</t>
  </si>
  <si>
    <t>A3120-01</t>
  </si>
  <si>
    <t>Unique Entity Identifier (UEI)</t>
  </si>
  <si>
    <t>C155UU2TXCP3</t>
  </si>
  <si>
    <t>Expiration Date:  TBD</t>
  </si>
  <si>
    <r>
      <rPr>
        <b/>
        <sz val="11"/>
        <color theme="1"/>
        <rFont val="Calibri"/>
        <family val="2"/>
        <scheme val="minor"/>
      </rPr>
      <t>2.  CONSORTIUM JUSTIFICATION</t>
    </r>
    <r>
      <rPr>
        <sz val="11"/>
        <color theme="1"/>
        <rFont val="Calibri"/>
        <family val="2"/>
        <scheme val="minor"/>
      </rPr>
      <t xml:space="preserve"> - List the individuals/organizations with whom consortium or contractual arragements have been made, along with all personnel, including person months and roles on the project.  Do not provide individual salary information.  Indicate whether the collaborating institution is foreign or domestic.  Provide an estimate of total consortium/subaward costs (direct costs plus indirect [F&amp;A] costs) for each budget period, rounded to the nearest $1,000.</t>
    </r>
  </si>
  <si>
    <r>
      <rPr>
        <b/>
        <sz val="11"/>
        <color theme="1"/>
        <rFont val="Calibri"/>
        <family val="2"/>
        <scheme val="minor"/>
      </rPr>
      <t>1.  PERSONNEL JUSTIFICATION</t>
    </r>
    <r>
      <rPr>
        <sz val="11"/>
        <color theme="1"/>
        <rFont val="Calibri"/>
        <family val="2"/>
        <scheme val="minor"/>
      </rPr>
      <t xml:space="preserve"> - List ALL personnel, including names, person months devoted to the project, and roles on the project.  Do not provide individual salary information or fringe rates.  For Consultants, provide detailed explanation of what tasks they will perform on the project, and how many hours or days will they work.  Do not provide payment information.</t>
    </r>
  </si>
  <si>
    <t>DMS Justification</t>
  </si>
  <si>
    <r>
      <rPr>
        <b/>
        <sz val="11"/>
        <color theme="1"/>
        <rFont val="Calibri"/>
        <family val="2"/>
        <scheme val="minor"/>
      </rPr>
      <t>3.  ADDITIONAL NARRATIVE JUSTIFICATION</t>
    </r>
    <r>
      <rPr>
        <sz val="11"/>
        <color theme="1"/>
        <rFont val="Calibri"/>
        <family val="2"/>
        <scheme val="minor"/>
      </rPr>
      <t xml:space="preserve"> - Should include explanation for any variations in the number of modules requested annually.  Also this section should describe any direct costs that were excluded from MDTC (such as equipment, tuition, etc) and any work being conducted off-site, especially if it involves a foreign study site or an off-site F&amp;A rate.  If a Data Management and Sharing (DMS) plan is required in your application, the Additional Narrative Justification is required. You must include a section titled "Data Management and Sharing Justification."  Click link below for detailed instructions.</t>
    </r>
  </si>
  <si>
    <t>NOTE:  Applications to FOAs with direct cost limits that do not spread evenly across budget periods (e.g., R21s that allow $275K in direct costs over two years) do not require an explanation for variations in the number of modules requested annually.</t>
  </si>
  <si>
    <t>Organized Research</t>
  </si>
  <si>
    <t>DHHS, Oluloia Oluborode, Ph: (214) 767-3261</t>
  </si>
  <si>
    <t>DHHS, Birol Hasan, Ph: (214) 767-3261</t>
  </si>
  <si>
    <t>All Employees (on or before 6/30/24)</t>
  </si>
  <si>
    <t>All Employees (on or after 7/1/24)</t>
  </si>
  <si>
    <t>Birol Hasan</t>
  </si>
  <si>
    <t>Updated 07/23/2024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</si>
</sst>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mm/dd/yy"/>
    <numFmt numFmtId="166" formatCode="_(* #,##0_);_(* \(#,##0\);_(* &quot;-&quot;??_);_(@_)"/>
    <numFmt numFmtId="167" formatCode="0.0%"/>
    <numFmt numFmtId="168" formatCode="&quot;$&quot;#,##0.00"/>
    <numFmt numFmtId="169" formatCode="&quot;$&quot;#,##0"/>
  </numFmts>
  <fonts count="79"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b/>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sz val="10"/>
      <color indexed="21"/>
      <name val="Arial"/>
      <family val="2"/>
    </font>
    <font>
      <b/>
      <sz val="10"/>
      <color indexed="21"/>
      <name val="Arial"/>
      <family val="2"/>
    </font>
    <font>
      <b/>
      <sz val="10"/>
      <color indexed="18"/>
      <name val="Arial"/>
      <family val="2"/>
    </font>
    <font>
      <sz val="10"/>
      <color indexed="8"/>
      <name val="Calibri"/>
      <family val="2"/>
      <scheme val="minor"/>
    </font>
    <font>
      <i/>
      <sz val="10"/>
      <color indexed="8"/>
      <name val="Arial"/>
      <family val="2"/>
    </font>
    <font>
      <b/>
      <i/>
      <sz val="10"/>
      <color indexed="8"/>
      <name val="Arial"/>
      <family val="2"/>
    </font>
    <font>
      <sz val="10"/>
      <name val="Calibri"/>
      <family val="2"/>
      <scheme val="minor"/>
    </font>
    <font>
      <b/>
      <sz val="10"/>
      <name val="Arial"/>
      <family val="2"/>
    </font>
    <font>
      <b/>
      <sz val="8"/>
      <color indexed="8"/>
      <name val="Arial"/>
      <family val="2"/>
    </font>
    <font>
      <sz val="8"/>
      <color indexed="8"/>
      <name val="Arial"/>
      <family val="2"/>
    </font>
    <font>
      <b/>
      <sz val="10"/>
      <name val="Arial Black"/>
      <family val="2"/>
    </font>
    <font>
      <b/>
      <sz val="10"/>
      <color indexed="54"/>
      <name val="Arial"/>
      <family val="2"/>
    </font>
    <font>
      <sz val="10"/>
      <color indexed="10"/>
      <name val="Arial"/>
      <family val="2"/>
    </font>
    <font>
      <b/>
      <sz val="11"/>
      <color indexed="8"/>
      <name val="Arial"/>
      <family val="2"/>
    </font>
    <font>
      <i/>
      <sz val="8"/>
      <name val="Arial"/>
      <family val="2"/>
    </font>
    <font>
      <b/>
      <sz val="10"/>
      <color theme="4"/>
      <name val="Arial"/>
      <family val="2"/>
    </font>
    <font>
      <b/>
      <sz val="8"/>
      <name val="Arial"/>
      <family val="2"/>
    </font>
    <font>
      <b/>
      <sz val="10"/>
      <color indexed="10"/>
      <name val="Arial"/>
      <family val="2"/>
    </font>
    <font>
      <b/>
      <sz val="11"/>
      <name val="Arial"/>
      <family val="2"/>
    </font>
    <font>
      <b/>
      <sz val="9"/>
      <name val="Arial"/>
      <family val="2"/>
    </font>
    <font>
      <sz val="10"/>
      <color indexed="12"/>
      <name val="Arial"/>
      <family val="2"/>
    </font>
    <font>
      <b/>
      <sz val="10"/>
      <color indexed="12"/>
      <name val="Arial"/>
      <family val="2"/>
    </font>
    <font>
      <sz val="10"/>
      <name val="Arial Black"/>
      <family val="2"/>
    </font>
    <font>
      <b/>
      <sz val="10"/>
      <color indexed="8"/>
      <name val="Arial Black"/>
      <family val="2"/>
    </font>
    <font>
      <b/>
      <sz val="10"/>
      <color theme="3" tint="-0.249977111117893"/>
      <name val="Arial Black"/>
      <family val="2"/>
    </font>
    <font>
      <b/>
      <sz val="11"/>
      <color theme="0"/>
      <name val="Arial Black"/>
      <family val="2"/>
    </font>
    <font>
      <b/>
      <sz val="14"/>
      <color theme="1"/>
      <name val="Arial"/>
      <family val="2"/>
    </font>
    <font>
      <sz val="10"/>
      <color theme="1"/>
      <name val="Calibri"/>
      <family val="2"/>
      <scheme val="minor"/>
    </font>
    <font>
      <b/>
      <sz val="12"/>
      <color theme="1"/>
      <name val="Calibri"/>
      <family val="2"/>
      <scheme val="minor"/>
    </font>
    <font>
      <b/>
      <sz val="12"/>
      <color theme="0"/>
      <name val="Arial Black"/>
      <family val="2"/>
    </font>
    <font>
      <sz val="11"/>
      <color rgb="FF333333"/>
      <name val="Arial"/>
      <family val="2"/>
    </font>
    <font>
      <b/>
      <sz val="12"/>
      <color theme="1"/>
      <name val="Arial Black"/>
      <family val="2"/>
    </font>
    <font>
      <b/>
      <sz val="11"/>
      <color rgb="FF333333"/>
      <name val="Calibri"/>
      <family val="2"/>
      <scheme val="minor"/>
    </font>
    <font>
      <sz val="11"/>
      <color theme="0"/>
      <name val="Calibri"/>
      <family val="2"/>
      <scheme val="minor"/>
    </font>
    <font>
      <b/>
      <sz val="8"/>
      <color theme="3" tint="-0.249977111117893"/>
      <name val="Arial Black"/>
      <family val="2"/>
    </font>
    <font>
      <b/>
      <sz val="9"/>
      <color theme="3" tint="-0.249977111117893"/>
      <name val="Arial"/>
      <family val="2"/>
    </font>
    <font>
      <i/>
      <sz val="11"/>
      <color theme="1"/>
      <name val="Calibri"/>
      <family val="2"/>
      <scheme val="minor"/>
    </font>
    <font>
      <sz val="11"/>
      <color theme="0"/>
      <name val="Arial Black"/>
      <family val="2"/>
    </font>
    <font>
      <sz val="10"/>
      <color theme="0"/>
      <name val="Arial Black"/>
      <family val="2"/>
    </font>
    <font>
      <b/>
      <sz val="14"/>
      <color theme="0"/>
      <name val="Calibri"/>
      <family val="2"/>
      <scheme val="minor"/>
    </font>
    <font>
      <b/>
      <i/>
      <sz val="11"/>
      <color theme="1"/>
      <name val="Calibri"/>
      <family val="2"/>
      <scheme val="minor"/>
    </font>
    <font>
      <i/>
      <sz val="8"/>
      <color indexed="8"/>
      <name val="Arial"/>
      <family val="2"/>
    </font>
    <font>
      <sz val="11"/>
      <color theme="1"/>
      <name val="Calibri"/>
      <family val="2"/>
      <scheme val="minor"/>
    </font>
    <font>
      <i/>
      <sz val="9"/>
      <name val="Arial"/>
      <family val="2"/>
    </font>
    <font>
      <b/>
      <sz val="10"/>
      <color theme="1"/>
      <name val="Calibri"/>
      <family val="2"/>
      <scheme val="minor"/>
    </font>
    <font>
      <sz val="9"/>
      <color theme="1"/>
      <name val="Calibri"/>
      <family val="2"/>
      <scheme val="minor"/>
    </font>
    <font>
      <i/>
      <sz val="10"/>
      <color theme="1"/>
      <name val="Calibri"/>
      <family val="2"/>
      <scheme val="minor"/>
    </font>
    <font>
      <b/>
      <sz val="16"/>
      <color theme="1"/>
      <name val="Calibri"/>
      <family val="2"/>
      <scheme val="minor"/>
    </font>
    <font>
      <b/>
      <sz val="10"/>
      <color theme="0"/>
      <name val="Arial Black"/>
      <family val="2"/>
    </font>
    <font>
      <b/>
      <sz val="16"/>
      <color rgb="FFC00000"/>
      <name val="Arial Black"/>
      <family val="2"/>
    </font>
    <font>
      <b/>
      <sz val="9"/>
      <name val="Calibri"/>
      <family val="2"/>
      <scheme val="minor"/>
    </font>
    <font>
      <sz val="10"/>
      <color theme="1" tint="0.499984740745262"/>
      <name val="Arial"/>
      <family val="2"/>
    </font>
    <font>
      <b/>
      <sz val="10"/>
      <color theme="1" tint="0.499984740745262"/>
      <name val="Arial"/>
      <family val="2"/>
    </font>
    <font>
      <b/>
      <sz val="11"/>
      <color rgb="FFFF0000"/>
      <name val="Calibri"/>
      <family val="2"/>
      <scheme val="minor"/>
    </font>
    <font>
      <b/>
      <sz val="10"/>
      <color theme="0"/>
      <name val="Calibri"/>
      <family val="2"/>
    </font>
    <font>
      <b/>
      <sz val="11"/>
      <color theme="0"/>
      <name val="Arial"/>
      <family val="2"/>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sz val="9"/>
      <name val="Calibri"/>
      <family val="2"/>
      <scheme val="minor"/>
    </font>
    <font>
      <sz val="9"/>
      <name val="Times New Roman"/>
      <family val="1"/>
    </font>
    <font>
      <sz val="11"/>
      <color theme="1"/>
      <name val="Calibri"/>
      <family val="2"/>
    </font>
    <font>
      <b/>
      <sz val="16"/>
      <name val="Arial Black"/>
      <family val="2"/>
    </font>
    <font>
      <b/>
      <sz val="11"/>
      <color rgb="FFFF0000"/>
      <name val="Arial"/>
      <family val="2"/>
    </font>
    <font>
      <u/>
      <sz val="11"/>
      <color theme="10"/>
      <name val="Calibri"/>
      <family val="2"/>
      <scheme val="minor"/>
    </font>
  </fonts>
  <fills count="25">
    <fill>
      <patternFill patternType="none"/>
    </fill>
    <fill>
      <patternFill patternType="gray125"/>
    </fill>
    <fill>
      <patternFill patternType="solid">
        <fgColor theme="0"/>
        <bgColor indexed="64"/>
      </patternFill>
    </fill>
    <fill>
      <gradientFill degree="90">
        <stop position="0">
          <color theme="0"/>
        </stop>
        <stop position="1">
          <color theme="0" tint="-0.49803155613879818"/>
        </stop>
      </gradientFill>
    </fill>
    <fill>
      <patternFill patternType="solid">
        <fgColor theme="0" tint="-0.14999847407452621"/>
        <bgColor indexed="64"/>
      </patternFill>
    </fill>
    <fill>
      <patternFill patternType="gray0625">
        <fgColor theme="0" tint="-0.499984740745262"/>
        <bgColor indexed="65"/>
      </patternFill>
    </fill>
    <fill>
      <patternFill patternType="solid">
        <fgColor theme="0"/>
        <bgColor auto="1"/>
      </patternFill>
    </fill>
    <fill>
      <patternFill patternType="gray0625">
        <fgColor theme="3" tint="0.39994506668294322"/>
        <bgColor indexed="65"/>
      </patternFill>
    </fill>
    <fill>
      <patternFill patternType="gray0625">
        <fgColor rgb="FF0070C0"/>
        <bgColor auto="1"/>
      </patternFill>
    </fill>
    <fill>
      <patternFill patternType="solid">
        <fgColor theme="1" tint="0.499984740745262"/>
        <bgColor indexed="64"/>
      </patternFill>
    </fill>
    <fill>
      <patternFill patternType="solid">
        <fgColor theme="8" tint="-0.249977111117893"/>
        <bgColor indexed="64"/>
      </patternFill>
    </fill>
    <fill>
      <patternFill patternType="gray125">
        <bgColor theme="0" tint="-0.14996795556505021"/>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rgb="FFFFFFCC"/>
        <bgColor indexed="64"/>
      </patternFill>
    </fill>
    <fill>
      <patternFill patternType="solid">
        <fgColor rgb="FFC00000"/>
        <bgColor indexed="64"/>
      </patternFill>
    </fill>
    <fill>
      <patternFill patternType="solid">
        <fgColor theme="3" tint="0.59999389629810485"/>
        <bgColor indexed="64"/>
      </patternFill>
    </fill>
    <fill>
      <patternFill patternType="solid">
        <fgColor rgb="FF002060"/>
        <bgColor indexed="64"/>
      </patternFill>
    </fill>
    <fill>
      <patternFill patternType="solid">
        <fgColor theme="2" tint="-9.9978637043366805E-2"/>
        <bgColor indexed="64"/>
      </patternFill>
    </fill>
    <fill>
      <patternFill patternType="gray0625"/>
    </fill>
    <fill>
      <patternFill patternType="gray0625">
        <bgColor theme="2"/>
      </patternFill>
    </fill>
  </fills>
  <borders count="2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auto="1"/>
      </left>
      <right style="dashed">
        <color auto="1"/>
      </right>
      <top style="dashed">
        <color auto="1"/>
      </top>
      <bottom style="dashed">
        <color auto="1"/>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bottom/>
      <diagonal/>
    </border>
    <border>
      <left style="dashed">
        <color auto="1"/>
      </left>
      <right style="thin">
        <color indexed="64"/>
      </right>
      <top/>
      <bottom/>
      <diagonal/>
    </border>
    <border>
      <left style="thin">
        <color indexed="64"/>
      </left>
      <right style="dashed">
        <color auto="1"/>
      </right>
      <top style="thin">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dashed">
        <color indexed="64"/>
      </right>
      <top/>
      <bottom style="dashed">
        <color auto="1"/>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auto="1"/>
      </left>
      <right style="dashed">
        <color auto="1"/>
      </right>
      <top style="dashed">
        <color auto="1"/>
      </top>
      <bottom/>
      <diagonal/>
    </border>
    <border>
      <left style="dashed">
        <color indexed="64"/>
      </left>
      <right style="dashed">
        <color indexed="64"/>
      </right>
      <top/>
      <bottom/>
      <diagonal/>
    </border>
    <border>
      <left style="medium">
        <color indexed="64"/>
      </left>
      <right style="dashed">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rgb="FFC00000"/>
      </left>
      <right/>
      <top/>
      <bottom style="dashed">
        <color rgb="FFC00000"/>
      </bottom>
      <diagonal/>
    </border>
    <border>
      <left/>
      <right/>
      <top/>
      <bottom style="dashed">
        <color rgb="FFC00000"/>
      </bottom>
      <diagonal/>
    </border>
    <border>
      <left/>
      <right style="dashed">
        <color rgb="FFC00000"/>
      </right>
      <top/>
      <bottom style="dashed">
        <color rgb="FFC00000"/>
      </bottom>
      <diagonal/>
    </border>
    <border>
      <left style="dashed">
        <color rgb="FFC00000"/>
      </left>
      <right/>
      <top style="dashed">
        <color rgb="FFC00000"/>
      </top>
      <bottom/>
      <diagonal/>
    </border>
    <border>
      <left/>
      <right/>
      <top style="dashed">
        <color rgb="FFC00000"/>
      </top>
      <bottom/>
      <diagonal/>
    </border>
    <border>
      <left/>
      <right style="dashed">
        <color rgb="FFC00000"/>
      </right>
      <top style="dashed">
        <color rgb="FFC00000"/>
      </top>
      <bottom/>
      <diagonal/>
    </border>
    <border>
      <left style="dashed">
        <color rgb="FFC00000"/>
      </left>
      <right/>
      <top/>
      <bottom/>
      <diagonal/>
    </border>
    <border>
      <left/>
      <right style="dashed">
        <color rgb="FFC00000"/>
      </right>
      <top/>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ashed">
        <color theme="3" tint="-0.24994659260841701"/>
      </left>
      <right style="thin">
        <color indexed="64"/>
      </right>
      <top style="dashed">
        <color theme="3" tint="-0.24994659260841701"/>
      </top>
      <bottom style="dashed">
        <color theme="3" tint="-0.24994659260841701"/>
      </bottom>
      <diagonal/>
    </border>
    <border>
      <left style="thin">
        <color indexed="64"/>
      </left>
      <right style="dashed">
        <color theme="3" tint="-0.24994659260841701"/>
      </right>
      <top style="dashed">
        <color theme="3" tint="-0.24994659260841701"/>
      </top>
      <bottom style="dashed">
        <color theme="3" tint="-0.24994659260841701"/>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double">
        <color indexed="64"/>
      </bottom>
      <diagonal/>
    </border>
    <border>
      <left style="medium">
        <color indexed="64"/>
      </left>
      <right style="medium">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dashed">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medium">
        <color indexed="64"/>
      </right>
      <top/>
      <bottom style="hair">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top style="hair">
        <color auto="1"/>
      </top>
      <bottom/>
      <diagonal/>
    </border>
    <border>
      <left style="thin">
        <color indexed="64"/>
      </left>
      <right style="hair">
        <color indexed="64"/>
      </right>
      <top style="hair">
        <color auto="1"/>
      </top>
      <bottom/>
      <diagonal/>
    </border>
    <border>
      <left/>
      <right/>
      <top style="hair">
        <color auto="1"/>
      </top>
      <bottom/>
      <diagonal/>
    </border>
    <border>
      <left style="hair">
        <color indexed="64"/>
      </left>
      <right style="medium">
        <color indexed="64"/>
      </right>
      <top style="hair">
        <color auto="1"/>
      </top>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diagonal/>
    </border>
  </borders>
  <cellStyleXfs count="7">
    <xf numFmtId="0" fontId="0"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52" fillId="0" borderId="0" applyFont="0" applyFill="0" applyBorder="0" applyAlignment="0" applyProtection="0"/>
    <xf numFmtId="0" fontId="78" fillId="0" borderId="0" applyNumberFormat="0" applyFill="0" applyBorder="0" applyAlignment="0" applyProtection="0"/>
  </cellStyleXfs>
  <cellXfs count="877">
    <xf numFmtId="0" fontId="0" fillId="0" borderId="0" xfId="0"/>
    <xf numFmtId="0" fontId="4" fillId="2" borderId="0" xfId="1" applyFont="1" applyFill="1"/>
    <xf numFmtId="0" fontId="5" fillId="2" borderId="0" xfId="1" applyFont="1" applyFill="1"/>
    <xf numFmtId="0" fontId="5" fillId="2" borderId="0" xfId="1" applyFont="1" applyFill="1" applyAlignment="1">
      <alignment horizontal="center"/>
    </xf>
    <xf numFmtId="0" fontId="4" fillId="0" borderId="0" xfId="1" applyFont="1"/>
    <xf numFmtId="0" fontId="3" fillId="2" borderId="0" xfId="1" applyFill="1"/>
    <xf numFmtId="0" fontId="10" fillId="2" borderId="0" xfId="1" applyFont="1" applyFill="1"/>
    <xf numFmtId="0" fontId="11" fillId="2" borderId="0" xfId="1" applyFont="1" applyFill="1"/>
    <xf numFmtId="0" fontId="11" fillId="2" borderId="0" xfId="1" applyFont="1" applyFill="1" applyAlignment="1">
      <alignment horizontal="center"/>
    </xf>
    <xf numFmtId="164" fontId="4" fillId="2" borderId="0" xfId="2" quotePrefix="1" applyNumberFormat="1" applyFont="1" applyFill="1" applyBorder="1" applyAlignment="1" applyProtection="1">
      <alignment horizontal="left"/>
      <protection locked="0"/>
    </xf>
    <xf numFmtId="0" fontId="12" fillId="2" borderId="0" xfId="1" applyFont="1" applyFill="1" applyAlignment="1">
      <alignment horizontal="left"/>
    </xf>
    <xf numFmtId="164" fontId="5" fillId="2" borderId="0" xfId="2" quotePrefix="1" applyNumberFormat="1" applyFont="1" applyFill="1" applyBorder="1" applyAlignment="1" applyProtection="1">
      <alignment horizontal="left"/>
      <protection locked="0"/>
    </xf>
    <xf numFmtId="164" fontId="5" fillId="2" borderId="0" xfId="2" quotePrefix="1" applyNumberFormat="1" applyFont="1" applyFill="1" applyBorder="1" applyAlignment="1" applyProtection="1">
      <alignment horizontal="center"/>
      <protection locked="0"/>
    </xf>
    <xf numFmtId="0" fontId="14" fillId="2" borderId="0" xfId="1" applyFont="1" applyFill="1" applyAlignment="1">
      <alignment horizontal="center"/>
    </xf>
    <xf numFmtId="0" fontId="15" fillId="2" borderId="0" xfId="1" applyFont="1" applyFill="1" applyAlignment="1">
      <alignment horizontal="center"/>
    </xf>
    <xf numFmtId="0" fontId="5" fillId="2" borderId="0" xfId="1" applyFont="1" applyFill="1" applyAlignment="1">
      <alignment horizontal="right"/>
    </xf>
    <xf numFmtId="0" fontId="4" fillId="2" borderId="0" xfId="1" applyFont="1" applyFill="1" applyAlignment="1">
      <alignment horizontal="center"/>
    </xf>
    <xf numFmtId="9" fontId="5" fillId="2" borderId="0" xfId="3" quotePrefix="1" applyFont="1" applyFill="1" applyBorder="1" applyAlignment="1" applyProtection="1">
      <alignment horizontal="center"/>
      <protection locked="0"/>
    </xf>
    <xf numFmtId="165" fontId="3" fillId="2" borderId="0" xfId="1" applyNumberFormat="1" applyFill="1" applyAlignment="1" applyProtection="1">
      <alignment horizontal="center"/>
      <protection locked="0"/>
    </xf>
    <xf numFmtId="0" fontId="3" fillId="2" borderId="0" xfId="1" applyFill="1" applyAlignment="1" applyProtection="1">
      <alignment horizontal="center"/>
      <protection locked="0"/>
    </xf>
    <xf numFmtId="0" fontId="17" fillId="3" borderId="15" xfId="1" applyFont="1" applyFill="1" applyBorder="1"/>
    <xf numFmtId="0" fontId="3" fillId="3" borderId="16" xfId="1" applyFill="1" applyBorder="1"/>
    <xf numFmtId="0" fontId="5" fillId="4" borderId="15" xfId="1" applyFont="1" applyFill="1" applyBorder="1"/>
    <xf numFmtId="0" fontId="5" fillId="4" borderId="16" xfId="1" applyFont="1" applyFill="1" applyBorder="1"/>
    <xf numFmtId="0" fontId="3" fillId="4" borderId="15" xfId="1" applyFill="1" applyBorder="1"/>
    <xf numFmtId="0" fontId="3" fillId="4" borderId="16" xfId="1" applyFill="1" applyBorder="1"/>
    <xf numFmtId="0" fontId="17" fillId="4" borderId="14" xfId="1" applyFont="1" applyFill="1" applyBorder="1"/>
    <xf numFmtId="0" fontId="17" fillId="4" borderId="17" xfId="1" applyFont="1" applyFill="1" applyBorder="1" applyAlignment="1">
      <alignment horizontal="center"/>
    </xf>
    <xf numFmtId="0" fontId="18" fillId="0" borderId="18"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20" xfId="1" applyFont="1" applyBorder="1" applyAlignment="1">
      <alignment horizontal="center" vertical="center" wrapText="1"/>
    </xf>
    <xf numFmtId="0" fontId="5" fillId="0" borderId="22" xfId="1" applyFont="1" applyBorder="1" applyAlignment="1">
      <alignment horizontal="center"/>
    </xf>
    <xf numFmtId="0" fontId="5" fillId="0" borderId="23" xfId="1" applyFont="1" applyBorder="1" applyAlignment="1">
      <alignment horizontal="center"/>
    </xf>
    <xf numFmtId="2" fontId="4" fillId="0" borderId="5" xfId="3" applyNumberFormat="1" applyFont="1" applyFill="1" applyBorder="1" applyAlignment="1" applyProtection="1">
      <alignment horizontal="center"/>
      <protection locked="0"/>
    </xf>
    <xf numFmtId="166" fontId="3" fillId="0" borderId="5" xfId="4" applyNumberFormat="1" applyFont="1" applyFill="1" applyBorder="1" applyAlignment="1">
      <alignment horizontal="center"/>
    </xf>
    <xf numFmtId="166" fontId="3" fillId="4" borderId="27" xfId="4" applyNumberFormat="1" applyFont="1" applyFill="1" applyBorder="1" applyAlignment="1">
      <alignment horizontal="center"/>
    </xf>
    <xf numFmtId="2" fontId="4" fillId="0" borderId="1" xfId="3" applyNumberFormat="1" applyFont="1" applyFill="1" applyBorder="1" applyAlignment="1" applyProtection="1">
      <alignment horizontal="center"/>
      <protection locked="0"/>
    </xf>
    <xf numFmtId="166" fontId="3" fillId="0" borderId="1" xfId="4" applyNumberFormat="1" applyFont="1" applyFill="1" applyBorder="1" applyAlignment="1">
      <alignment horizontal="center"/>
    </xf>
    <xf numFmtId="166" fontId="17" fillId="0" borderId="24" xfId="4" applyNumberFormat="1" applyFont="1" applyFill="1" applyBorder="1" applyAlignment="1">
      <alignment horizontal="center"/>
    </xf>
    <xf numFmtId="166" fontId="17" fillId="2" borderId="23" xfId="4" applyNumberFormat="1" applyFont="1" applyFill="1" applyBorder="1" applyAlignment="1">
      <alignment horizontal="center"/>
    </xf>
    <xf numFmtId="166" fontId="3" fillId="4" borderId="28" xfId="4" applyNumberFormat="1" applyFont="1" applyFill="1" applyBorder="1" applyAlignment="1">
      <alignment horizontal="center"/>
    </xf>
    <xf numFmtId="2" fontId="4" fillId="0" borderId="34" xfId="3" applyNumberFormat="1" applyFont="1" applyFill="1" applyBorder="1" applyAlignment="1" applyProtection="1">
      <alignment horizontal="center"/>
      <protection locked="0"/>
    </xf>
    <xf numFmtId="166" fontId="3" fillId="0" borderId="34" xfId="4" applyNumberFormat="1" applyFont="1" applyFill="1" applyBorder="1" applyAlignment="1">
      <alignment horizontal="center"/>
    </xf>
    <xf numFmtId="166" fontId="3" fillId="4" borderId="35" xfId="4" applyNumberFormat="1" applyFont="1" applyFill="1" applyBorder="1" applyAlignment="1">
      <alignment horizontal="center"/>
    </xf>
    <xf numFmtId="166" fontId="17" fillId="0" borderId="30" xfId="4" applyNumberFormat="1" applyFont="1" applyFill="1" applyBorder="1" applyAlignment="1">
      <alignment horizontal="center"/>
    </xf>
    <xf numFmtId="166" fontId="17" fillId="2" borderId="36" xfId="4" applyNumberFormat="1" applyFont="1" applyFill="1" applyBorder="1" applyAlignment="1">
      <alignment horizontal="center"/>
    </xf>
    <xf numFmtId="166" fontId="5" fillId="0" borderId="17" xfId="4" applyNumberFormat="1" applyFont="1" applyFill="1" applyBorder="1" applyAlignment="1">
      <alignment horizontal="center"/>
    </xf>
    <xf numFmtId="166" fontId="17" fillId="0" borderId="14" xfId="4" applyNumberFormat="1" applyFont="1" applyFill="1" applyBorder="1" applyAlignment="1">
      <alignment horizontal="center"/>
    </xf>
    <xf numFmtId="166" fontId="17" fillId="4" borderId="43" xfId="4" applyNumberFormat="1" applyFont="1" applyFill="1" applyBorder="1" applyAlignment="1">
      <alignment horizontal="center"/>
    </xf>
    <xf numFmtId="0" fontId="11" fillId="3" borderId="15" xfId="1" applyFont="1" applyFill="1" applyBorder="1" applyAlignment="1">
      <alignment horizontal="left"/>
    </xf>
    <xf numFmtId="0" fontId="11" fillId="3" borderId="16" xfId="1" applyFont="1" applyFill="1" applyBorder="1" applyAlignment="1">
      <alignment horizontal="left"/>
    </xf>
    <xf numFmtId="0" fontId="11" fillId="3" borderId="14" xfId="1" applyFont="1" applyFill="1" applyBorder="1" applyAlignment="1">
      <alignment horizontal="left"/>
    </xf>
    <xf numFmtId="166" fontId="17" fillId="3" borderId="14" xfId="4" applyNumberFormat="1" applyFont="1" applyFill="1" applyBorder="1" applyAlignment="1">
      <alignment horizontal="center"/>
    </xf>
    <xf numFmtId="166" fontId="17" fillId="3" borderId="17" xfId="4" applyNumberFormat="1" applyFont="1" applyFill="1" applyBorder="1" applyAlignment="1">
      <alignment horizontal="center"/>
    </xf>
    <xf numFmtId="166" fontId="17" fillId="0" borderId="46" xfId="4" applyNumberFormat="1" applyFont="1" applyFill="1" applyBorder="1" applyAlignment="1">
      <alignment horizontal="center"/>
    </xf>
    <xf numFmtId="166" fontId="17" fillId="2" borderId="47" xfId="4" applyNumberFormat="1" applyFont="1" applyFill="1" applyBorder="1" applyAlignment="1">
      <alignment horizontal="center"/>
    </xf>
    <xf numFmtId="166" fontId="17" fillId="2" borderId="51" xfId="4" applyNumberFormat="1" applyFont="1" applyFill="1" applyBorder="1" applyAlignment="1">
      <alignment horizontal="center"/>
    </xf>
    <xf numFmtId="166" fontId="17" fillId="0" borderId="55" xfId="4" applyNumberFormat="1" applyFont="1" applyFill="1" applyBorder="1" applyAlignment="1">
      <alignment horizontal="center"/>
    </xf>
    <xf numFmtId="166" fontId="5" fillId="0" borderId="15" xfId="4" applyNumberFormat="1" applyFont="1" applyFill="1" applyBorder="1" applyAlignment="1">
      <alignment horizontal="center"/>
    </xf>
    <xf numFmtId="166" fontId="17" fillId="4" borderId="47" xfId="4" applyNumberFormat="1" applyFont="1" applyFill="1" applyBorder="1" applyAlignment="1">
      <alignment horizontal="center"/>
    </xf>
    <xf numFmtId="0" fontId="17" fillId="2" borderId="0" xfId="1" applyFont="1" applyFill="1" applyAlignment="1">
      <alignment horizontal="right"/>
    </xf>
    <xf numFmtId="166" fontId="5" fillId="2" borderId="0" xfId="4" applyNumberFormat="1" applyFont="1" applyFill="1" applyBorder="1" applyAlignment="1">
      <alignment horizontal="center"/>
    </xf>
    <xf numFmtId="166" fontId="17" fillId="2" borderId="0" xfId="4" applyNumberFormat="1" applyFont="1" applyFill="1" applyBorder="1" applyAlignment="1">
      <alignment horizontal="center"/>
    </xf>
    <xf numFmtId="0" fontId="17" fillId="3" borderId="15" xfId="1" applyFont="1" applyFill="1" applyBorder="1" applyAlignment="1">
      <alignment horizontal="left"/>
    </xf>
    <xf numFmtId="0" fontId="3" fillId="3" borderId="15" xfId="1" applyFill="1" applyBorder="1" applyAlignment="1">
      <alignment horizontal="left"/>
    </xf>
    <xf numFmtId="166" fontId="17" fillId="3" borderId="15" xfId="4" applyNumberFormat="1" applyFont="1" applyFill="1" applyBorder="1" applyAlignment="1">
      <alignment horizontal="center"/>
    </xf>
    <xf numFmtId="166" fontId="17" fillId="3" borderId="51" xfId="4" applyNumberFormat="1" applyFont="1" applyFill="1" applyBorder="1" applyAlignment="1">
      <alignment horizontal="center"/>
    </xf>
    <xf numFmtId="0" fontId="11" fillId="3" borderId="17" xfId="1" applyFont="1" applyFill="1" applyBorder="1" applyAlignment="1">
      <alignment horizontal="left"/>
    </xf>
    <xf numFmtId="166" fontId="17" fillId="0" borderId="17" xfId="4" applyNumberFormat="1" applyFont="1" applyFill="1" applyBorder="1" applyAlignment="1">
      <alignment horizontal="center"/>
    </xf>
    <xf numFmtId="166" fontId="17" fillId="4" borderId="17" xfId="4" applyNumberFormat="1" applyFont="1" applyFill="1" applyBorder="1" applyAlignment="1">
      <alignment horizontal="center"/>
    </xf>
    <xf numFmtId="0" fontId="5" fillId="2" borderId="15" xfId="1" applyFont="1" applyFill="1" applyBorder="1" applyAlignment="1">
      <alignment horizontal="right"/>
    </xf>
    <xf numFmtId="166" fontId="5" fillId="2" borderId="15" xfId="4" applyNumberFormat="1" applyFont="1" applyFill="1" applyBorder="1" applyAlignment="1">
      <alignment horizontal="center"/>
    </xf>
    <xf numFmtId="166" fontId="17" fillId="2" borderId="15" xfId="4" applyNumberFormat="1" applyFont="1" applyFill="1" applyBorder="1" applyAlignment="1">
      <alignment horizontal="center"/>
    </xf>
    <xf numFmtId="0" fontId="3" fillId="3" borderId="58" xfId="1" applyFill="1" applyBorder="1" applyAlignment="1">
      <alignment horizontal="left"/>
    </xf>
    <xf numFmtId="0" fontId="11" fillId="3" borderId="58" xfId="1" applyFont="1" applyFill="1" applyBorder="1" applyAlignment="1">
      <alignment horizontal="left"/>
    </xf>
    <xf numFmtId="166" fontId="17" fillId="3" borderId="58" xfId="4" applyNumberFormat="1" applyFont="1" applyFill="1" applyBorder="1" applyAlignment="1">
      <alignment horizontal="center"/>
    </xf>
    <xf numFmtId="0" fontId="24" fillId="4" borderId="58" xfId="1" applyFont="1" applyFill="1" applyBorder="1" applyAlignment="1">
      <alignment horizontal="left" wrapText="1"/>
    </xf>
    <xf numFmtId="0" fontId="26" fillId="4" borderId="58" xfId="1" applyFont="1" applyFill="1" applyBorder="1" applyAlignment="1">
      <alignment horizontal="center"/>
    </xf>
    <xf numFmtId="0" fontId="26" fillId="4" borderId="58" xfId="1" applyFont="1" applyFill="1" applyBorder="1" applyAlignment="1">
      <alignment horizontal="center" wrapText="1"/>
    </xf>
    <xf numFmtId="166" fontId="3" fillId="0" borderId="1" xfId="4" applyNumberFormat="1" applyFont="1" applyFill="1" applyBorder="1" applyAlignment="1"/>
    <xf numFmtId="0" fontId="4" fillId="2" borderId="23" xfId="1" applyFont="1" applyFill="1" applyBorder="1"/>
    <xf numFmtId="0" fontId="4" fillId="5" borderId="24" xfId="1" applyFont="1" applyFill="1" applyBorder="1"/>
    <xf numFmtId="0" fontId="4" fillId="5" borderId="3" xfId="1" applyFont="1" applyFill="1" applyBorder="1"/>
    <xf numFmtId="0" fontId="3" fillId="5" borderId="3" xfId="1" applyFill="1" applyBorder="1" applyAlignment="1">
      <alignment horizontal="right"/>
    </xf>
    <xf numFmtId="3" fontId="17" fillId="0" borderId="1" xfId="1" applyNumberFormat="1" applyFont="1" applyBorder="1" applyAlignment="1">
      <alignment horizontal="right"/>
    </xf>
    <xf numFmtId="166" fontId="17" fillId="0" borderId="1" xfId="1" applyNumberFormat="1" applyFont="1" applyBorder="1" applyAlignment="1">
      <alignment horizontal="right"/>
    </xf>
    <xf numFmtId="166" fontId="5" fillId="2" borderId="17" xfId="4" applyNumberFormat="1" applyFont="1" applyFill="1" applyBorder="1" applyAlignment="1">
      <alignment horizontal="center"/>
    </xf>
    <xf numFmtId="0" fontId="23" fillId="2" borderId="0" xfId="1" applyFont="1" applyFill="1" applyAlignment="1">
      <alignment horizontal="center" vertical="center" textRotation="90"/>
    </xf>
    <xf numFmtId="166" fontId="17" fillId="4" borderId="51" xfId="4" applyNumberFormat="1" applyFont="1" applyFill="1" applyBorder="1" applyAlignment="1">
      <alignment horizontal="center"/>
    </xf>
    <xf numFmtId="0" fontId="22" fillId="2" borderId="0" xfId="1" applyFont="1" applyFill="1"/>
    <xf numFmtId="0" fontId="27" fillId="2" borderId="0" xfId="1" applyFont="1" applyFill="1" applyAlignment="1">
      <alignment horizontal="right"/>
    </xf>
    <xf numFmtId="166" fontId="22" fillId="2" borderId="0" xfId="4" applyNumberFormat="1" applyFont="1" applyFill="1" applyBorder="1" applyAlignment="1"/>
    <xf numFmtId="166" fontId="22" fillId="2" borderId="0" xfId="4" applyNumberFormat="1" applyFont="1" applyFill="1" applyBorder="1" applyAlignment="1">
      <alignment horizontal="right"/>
    </xf>
    <xf numFmtId="166" fontId="22" fillId="2" borderId="0" xfId="4" applyNumberFormat="1" applyFont="1" applyFill="1" applyBorder="1" applyAlignment="1">
      <alignment horizontal="center"/>
    </xf>
    <xf numFmtId="166" fontId="27" fillId="2" borderId="0" xfId="4" applyNumberFormat="1" applyFont="1" applyFill="1" applyBorder="1" applyAlignment="1">
      <alignment horizontal="center"/>
    </xf>
    <xf numFmtId="0" fontId="22" fillId="0" borderId="0" xfId="1" applyFont="1"/>
    <xf numFmtId="0" fontId="3" fillId="2" borderId="0" xfId="1" applyFill="1" applyAlignment="1">
      <alignment horizontal="center"/>
    </xf>
    <xf numFmtId="0" fontId="28" fillId="2" borderId="0" xfId="1" applyFont="1" applyFill="1" applyAlignment="1">
      <alignment horizontal="left"/>
    </xf>
    <xf numFmtId="0" fontId="17" fillId="2" borderId="0" xfId="1" applyFont="1" applyFill="1" applyAlignment="1">
      <alignment horizontal="center"/>
    </xf>
    <xf numFmtId="0" fontId="17" fillId="2" borderId="0" xfId="1" applyFont="1" applyFill="1"/>
    <xf numFmtId="0" fontId="3" fillId="0" borderId="0" xfId="1"/>
    <xf numFmtId="0" fontId="3" fillId="2" borderId="0" xfId="1" applyFill="1" applyAlignment="1">
      <alignment horizontal="right"/>
    </xf>
    <xf numFmtId="0" fontId="30" fillId="2" borderId="0" xfId="1" applyFont="1" applyFill="1"/>
    <xf numFmtId="0" fontId="30" fillId="2" borderId="0" xfId="1" applyFont="1" applyFill="1" applyAlignment="1">
      <alignment horizontal="right"/>
    </xf>
    <xf numFmtId="43" fontId="31" fillId="2" borderId="0" xfId="1" applyNumberFormat="1" applyFont="1" applyFill="1"/>
    <xf numFmtId="0" fontId="31" fillId="2" borderId="0" xfId="1" applyFont="1" applyFill="1" applyAlignment="1">
      <alignment horizontal="center"/>
    </xf>
    <xf numFmtId="0" fontId="30" fillId="0" borderId="0" xfId="1" applyFont="1"/>
    <xf numFmtId="43" fontId="4" fillId="2" borderId="0" xfId="1" applyNumberFormat="1" applyFont="1" applyFill="1"/>
    <xf numFmtId="43" fontId="4" fillId="0" borderId="0" xfId="1" applyNumberFormat="1" applyFont="1"/>
    <xf numFmtId="0" fontId="5" fillId="0" borderId="0" xfId="1" applyFont="1"/>
    <xf numFmtId="0" fontId="5" fillId="0" borderId="0" xfId="1" applyFont="1" applyAlignment="1">
      <alignment horizontal="center"/>
    </xf>
    <xf numFmtId="166" fontId="34" fillId="0" borderId="3" xfId="4" applyNumberFormat="1" applyFont="1" applyFill="1" applyBorder="1" applyAlignment="1">
      <alignment horizontal="center"/>
    </xf>
    <xf numFmtId="0" fontId="11" fillId="4" borderId="57" xfId="1" applyFont="1" applyFill="1" applyBorder="1" applyAlignment="1">
      <alignment horizontal="left"/>
    </xf>
    <xf numFmtId="0" fontId="25" fillId="4" borderId="57" xfId="1" applyFont="1" applyFill="1" applyBorder="1" applyAlignment="1">
      <alignment horizontal="left" indent="2"/>
    </xf>
    <xf numFmtId="166" fontId="17" fillId="0" borderId="3" xfId="4" applyNumberFormat="1" applyFont="1" applyFill="1" applyBorder="1" applyAlignment="1">
      <alignment horizontal="center"/>
    </xf>
    <xf numFmtId="0" fontId="4" fillId="4" borderId="0" xfId="1" applyFont="1" applyFill="1"/>
    <xf numFmtId="0" fontId="4" fillId="4" borderId="55" xfId="1" applyFont="1" applyFill="1" applyBorder="1"/>
    <xf numFmtId="0" fontId="11" fillId="4" borderId="58" xfId="1" applyFont="1" applyFill="1" applyBorder="1" applyAlignment="1">
      <alignment horizontal="left"/>
    </xf>
    <xf numFmtId="166" fontId="5" fillId="2" borderId="47" xfId="4" applyNumberFormat="1" applyFont="1" applyFill="1" applyBorder="1" applyAlignment="1">
      <alignment horizontal="center"/>
    </xf>
    <xf numFmtId="0" fontId="4" fillId="4" borderId="22" xfId="1" applyFont="1" applyFill="1" applyBorder="1"/>
    <xf numFmtId="166" fontId="5" fillId="2" borderId="14" xfId="4" applyNumberFormat="1" applyFont="1" applyFill="1" applyBorder="1" applyAlignment="1">
      <alignment horizontal="center"/>
    </xf>
    <xf numFmtId="0" fontId="4" fillId="4" borderId="11" xfId="1" applyFont="1" applyFill="1" applyBorder="1"/>
    <xf numFmtId="166" fontId="17" fillId="4" borderId="58" xfId="4" applyNumberFormat="1" applyFont="1" applyFill="1" applyBorder="1" applyAlignment="1">
      <alignment horizontal="center"/>
    </xf>
    <xf numFmtId="166" fontId="17" fillId="0" borderId="7" xfId="4" applyNumberFormat="1" applyFont="1" applyFill="1" applyBorder="1" applyAlignment="1">
      <alignment horizontal="center"/>
    </xf>
    <xf numFmtId="0" fontId="26" fillId="4" borderId="64" xfId="1" applyFont="1" applyFill="1" applyBorder="1" applyAlignment="1">
      <alignment horizontal="center" wrapText="1"/>
    </xf>
    <xf numFmtId="0" fontId="11" fillId="11" borderId="59" xfId="1" applyFont="1" applyFill="1" applyBorder="1" applyAlignment="1">
      <alignment horizontal="left"/>
    </xf>
    <xf numFmtId="166" fontId="4" fillId="11" borderId="13" xfId="4" applyNumberFormat="1" applyFont="1" applyFill="1" applyBorder="1" applyAlignment="1">
      <alignment horizontal="center"/>
    </xf>
    <xf numFmtId="166" fontId="4" fillId="11" borderId="60" xfId="4" applyNumberFormat="1" applyFont="1" applyFill="1" applyBorder="1" applyAlignment="1">
      <alignment horizontal="center"/>
    </xf>
    <xf numFmtId="0" fontId="0" fillId="2" borderId="0" xfId="0" applyFill="1"/>
    <xf numFmtId="0" fontId="0" fillId="2" borderId="11" xfId="0" applyFill="1" applyBorder="1"/>
    <xf numFmtId="0" fontId="0" fillId="9" borderId="0" xfId="0" applyFill="1"/>
    <xf numFmtId="0" fontId="36" fillId="2" borderId="0" xfId="0" applyFont="1" applyFill="1"/>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xf numFmtId="0" fontId="0" fillId="2" borderId="62" xfId="0" applyFill="1" applyBorder="1"/>
    <xf numFmtId="0" fontId="2" fillId="2" borderId="61" xfId="0" applyFont="1" applyFill="1" applyBorder="1" applyAlignment="1">
      <alignment horizontal="center" vertical="center"/>
    </xf>
    <xf numFmtId="0" fontId="0" fillId="2" borderId="61" xfId="0" applyFill="1" applyBorder="1"/>
    <xf numFmtId="0" fontId="0" fillId="2" borderId="10" xfId="0" applyFill="1" applyBorder="1"/>
    <xf numFmtId="0" fontId="38" fillId="2" borderId="61" xfId="0" applyFont="1" applyFill="1" applyBorder="1"/>
    <xf numFmtId="0" fontId="2" fillId="2" borderId="61" xfId="0" applyFont="1" applyFill="1" applyBorder="1"/>
    <xf numFmtId="0" fontId="37" fillId="2" borderId="0" xfId="0" applyFont="1" applyFill="1"/>
    <xf numFmtId="0" fontId="37" fillId="2" borderId="61" xfId="0" applyFont="1" applyFill="1" applyBorder="1"/>
    <xf numFmtId="0" fontId="37" fillId="0" borderId="61" xfId="0" applyFont="1" applyBorder="1"/>
    <xf numFmtId="0" fontId="0" fillId="0" borderId="12" xfId="0" applyBorder="1"/>
    <xf numFmtId="0" fontId="0" fillId="2" borderId="12" xfId="0" applyFill="1" applyBorder="1"/>
    <xf numFmtId="0" fontId="0" fillId="2" borderId="11" xfId="0" applyFill="1" applyBorder="1" applyAlignment="1">
      <alignment horizontal="center"/>
    </xf>
    <xf numFmtId="0" fontId="38" fillId="2" borderId="10" xfId="0" applyFont="1" applyFill="1" applyBorder="1"/>
    <xf numFmtId="0" fontId="0" fillId="2" borderId="0" xfId="0" applyFill="1" applyAlignment="1">
      <alignment horizontal="center"/>
    </xf>
    <xf numFmtId="0" fontId="37" fillId="2" borderId="0" xfId="0" applyFont="1" applyFill="1" applyAlignment="1">
      <alignment horizontal="center"/>
    </xf>
    <xf numFmtId="0" fontId="38" fillId="2" borderId="0" xfId="0" applyFont="1" applyFill="1"/>
    <xf numFmtId="0" fontId="0" fillId="13" borderId="65" xfId="0" applyFill="1" applyBorder="1"/>
    <xf numFmtId="0" fontId="0" fillId="13" borderId="66" xfId="0" applyFill="1" applyBorder="1"/>
    <xf numFmtId="0" fontId="0" fillId="13" borderId="67" xfId="0" applyFill="1" applyBorder="1"/>
    <xf numFmtId="0" fontId="0" fillId="13" borderId="68" xfId="0" applyFill="1" applyBorder="1"/>
    <xf numFmtId="0" fontId="0" fillId="13" borderId="0" xfId="0" applyFill="1"/>
    <xf numFmtId="0" fontId="0" fillId="13" borderId="69" xfId="0" applyFill="1" applyBorder="1"/>
    <xf numFmtId="0" fontId="0" fillId="13" borderId="70" xfId="0" applyFill="1" applyBorder="1"/>
    <xf numFmtId="0" fontId="0" fillId="13" borderId="71" xfId="0" applyFill="1" applyBorder="1" applyAlignment="1">
      <alignment horizontal="left" wrapText="1"/>
    </xf>
    <xf numFmtId="0" fontId="0" fillId="13" borderId="72" xfId="0" applyFill="1" applyBorder="1"/>
    <xf numFmtId="0" fontId="38" fillId="13" borderId="0" xfId="0" applyFont="1" applyFill="1"/>
    <xf numFmtId="0" fontId="0" fillId="14" borderId="0" xfId="0" applyFill="1"/>
    <xf numFmtId="0" fontId="40" fillId="14" borderId="0" xfId="0" applyFont="1" applyFill="1" applyAlignment="1">
      <alignment horizontal="left" vertical="center" indent="1"/>
    </xf>
    <xf numFmtId="0" fontId="0" fillId="14" borderId="0" xfId="0" applyFill="1" applyAlignment="1">
      <alignment horizontal="left" vertical="center" indent="1"/>
    </xf>
    <xf numFmtId="0" fontId="40" fillId="14" borderId="0" xfId="0" applyFont="1" applyFill="1" applyAlignment="1">
      <alignment horizontal="center" vertical="center"/>
    </xf>
    <xf numFmtId="0" fontId="19" fillId="0" borderId="12" xfId="1" applyFont="1" applyBorder="1" applyAlignment="1">
      <alignment horizontal="center" wrapText="1"/>
    </xf>
    <xf numFmtId="0" fontId="19" fillId="0" borderId="9" xfId="1" applyFont="1" applyBorder="1" applyAlignment="1">
      <alignment horizontal="center" wrapText="1"/>
    </xf>
    <xf numFmtId="0" fontId="19" fillId="0" borderId="10" xfId="1" applyFont="1" applyBorder="1" applyAlignment="1">
      <alignment horizontal="center" wrapText="1"/>
    </xf>
    <xf numFmtId="0" fontId="19" fillId="4" borderId="21" xfId="1" applyFont="1" applyFill="1" applyBorder="1" applyAlignment="1">
      <alignment horizontal="center" wrapText="1"/>
    </xf>
    <xf numFmtId="166" fontId="17" fillId="8" borderId="73" xfId="4" applyNumberFormat="1" applyFont="1" applyFill="1" applyBorder="1" applyAlignment="1">
      <alignment horizontal="center"/>
    </xf>
    <xf numFmtId="166" fontId="17" fillId="4" borderId="54" xfId="4" applyNumberFormat="1" applyFont="1" applyFill="1" applyBorder="1" applyAlignment="1">
      <alignment horizontal="center"/>
    </xf>
    <xf numFmtId="0" fontId="3" fillId="15" borderId="24" xfId="1" applyFill="1" applyBorder="1" applyProtection="1">
      <protection locked="0"/>
    </xf>
    <xf numFmtId="0" fontId="3" fillId="15" borderId="25" xfId="1" applyFill="1" applyBorder="1" applyProtection="1">
      <protection locked="0"/>
    </xf>
    <xf numFmtId="0" fontId="3" fillId="15" borderId="26" xfId="1" applyFill="1" applyBorder="1" applyAlignment="1" applyProtection="1">
      <alignment horizontal="center"/>
      <protection locked="0"/>
    </xf>
    <xf numFmtId="0" fontId="3" fillId="15" borderId="29" xfId="1" applyFill="1" applyBorder="1" applyProtection="1">
      <protection locked="0"/>
    </xf>
    <xf numFmtId="0" fontId="3" fillId="15" borderId="3" xfId="1" applyFill="1" applyBorder="1" applyProtection="1">
      <protection locked="0"/>
    </xf>
    <xf numFmtId="0" fontId="3" fillId="15" borderId="30" xfId="1" applyFill="1" applyBorder="1" applyProtection="1">
      <protection locked="0"/>
    </xf>
    <xf numFmtId="0" fontId="3" fillId="15" borderId="31" xfId="1" applyFill="1" applyBorder="1" applyProtection="1">
      <protection locked="0"/>
    </xf>
    <xf numFmtId="0" fontId="3" fillId="15" borderId="32" xfId="1" applyFill="1" applyBorder="1" applyAlignment="1" applyProtection="1">
      <alignment horizontal="center"/>
      <protection locked="0"/>
    </xf>
    <xf numFmtId="166" fontId="4" fillId="15" borderId="28" xfId="4" applyNumberFormat="1" applyFont="1" applyFill="1" applyBorder="1" applyAlignment="1" applyProtection="1">
      <alignment horizontal="center"/>
      <protection locked="0"/>
    </xf>
    <xf numFmtId="166" fontId="4" fillId="15" borderId="27" xfId="4" applyNumberFormat="1" applyFont="1" applyFill="1" applyBorder="1" applyAlignment="1" applyProtection="1">
      <alignment horizontal="center"/>
      <protection locked="0"/>
    </xf>
    <xf numFmtId="166" fontId="4" fillId="15" borderId="3" xfId="4" applyNumberFormat="1" applyFont="1" applyFill="1" applyBorder="1" applyAlignment="1" applyProtection="1">
      <alignment horizontal="center"/>
      <protection locked="0"/>
    </xf>
    <xf numFmtId="166" fontId="4" fillId="15" borderId="54" xfId="4" applyNumberFormat="1" applyFont="1" applyFill="1" applyBorder="1" applyAlignment="1" applyProtection="1">
      <alignment horizontal="center"/>
      <protection locked="0"/>
    </xf>
    <xf numFmtId="37" fontId="4" fillId="15" borderId="49" xfId="4" applyNumberFormat="1" applyFont="1" applyFill="1" applyBorder="1" applyAlignment="1" applyProtection="1">
      <alignment horizontal="right"/>
      <protection locked="0"/>
    </xf>
    <xf numFmtId="37" fontId="4" fillId="15" borderId="11" xfId="4" applyNumberFormat="1" applyFont="1" applyFill="1" applyBorder="1" applyAlignment="1" applyProtection="1">
      <alignment horizontal="right"/>
      <protection locked="0"/>
    </xf>
    <xf numFmtId="166" fontId="4" fillId="15" borderId="11" xfId="4" applyNumberFormat="1" applyFont="1" applyFill="1" applyBorder="1" applyAlignment="1" applyProtection="1">
      <alignment horizontal="center"/>
      <protection locked="0"/>
    </xf>
    <xf numFmtId="166" fontId="4" fillId="15" borderId="7" xfId="4" applyNumberFormat="1" applyFont="1" applyFill="1" applyBorder="1" applyAlignment="1" applyProtection="1">
      <alignment horizontal="center"/>
      <protection locked="0"/>
    </xf>
    <xf numFmtId="166" fontId="4" fillId="15" borderId="2" xfId="4" applyNumberFormat="1" applyFont="1" applyFill="1" applyBorder="1" applyAlignment="1" applyProtection="1">
      <alignment horizontal="center"/>
      <protection locked="0"/>
    </xf>
    <xf numFmtId="37" fontId="4" fillId="15" borderId="21" xfId="4" applyNumberFormat="1" applyFont="1" applyFill="1" applyBorder="1" applyAlignment="1" applyProtection="1">
      <alignment horizontal="right"/>
      <protection locked="0"/>
    </xf>
    <xf numFmtId="37" fontId="4" fillId="15" borderId="10" xfId="4" applyNumberFormat="1" applyFont="1" applyFill="1" applyBorder="1" applyAlignment="1" applyProtection="1">
      <alignment horizontal="right"/>
      <protection locked="0"/>
    </xf>
    <xf numFmtId="166" fontId="4" fillId="15" borderId="10" xfId="4" applyNumberFormat="1" applyFont="1" applyFill="1" applyBorder="1" applyAlignment="1" applyProtection="1">
      <alignment horizontal="center"/>
      <protection locked="0"/>
    </xf>
    <xf numFmtId="166" fontId="4" fillId="15" borderId="6" xfId="4" applyNumberFormat="1" applyFont="1" applyFill="1" applyBorder="1" applyAlignment="1" applyProtection="1">
      <alignment horizontal="center"/>
      <protection locked="0"/>
    </xf>
    <xf numFmtId="0" fontId="34" fillId="3" borderId="14" xfId="1" applyFont="1" applyFill="1" applyBorder="1"/>
    <xf numFmtId="165" fontId="45" fillId="2" borderId="15" xfId="1" applyNumberFormat="1" applyFont="1" applyFill="1" applyBorder="1" applyAlignment="1">
      <alignment horizontal="center"/>
    </xf>
    <xf numFmtId="166" fontId="34" fillId="0" borderId="38" xfId="4" applyNumberFormat="1" applyFont="1" applyFill="1" applyBorder="1" applyAlignment="1">
      <alignment horizontal="center"/>
    </xf>
    <xf numFmtId="14" fontId="0" fillId="14" borderId="1" xfId="0" applyNumberFormat="1" applyFill="1" applyBorder="1"/>
    <xf numFmtId="9" fontId="0" fillId="14" borderId="1" xfId="0" applyNumberFormat="1" applyFill="1" applyBorder="1" applyAlignment="1">
      <alignment horizontal="center"/>
    </xf>
    <xf numFmtId="3" fontId="0" fillId="14" borderId="1" xfId="0" applyNumberFormat="1" applyFill="1" applyBorder="1" applyAlignment="1">
      <alignment horizontal="center"/>
    </xf>
    <xf numFmtId="166" fontId="17" fillId="6" borderId="43" xfId="4" applyNumberFormat="1" applyFont="1" applyFill="1" applyBorder="1" applyAlignment="1">
      <alignment horizontal="center"/>
    </xf>
    <xf numFmtId="3" fontId="2" fillId="2" borderId="1" xfId="0" applyNumberFormat="1" applyFont="1" applyFill="1" applyBorder="1"/>
    <xf numFmtId="0" fontId="47" fillId="2" borderId="0" xfId="0" applyFont="1" applyFill="1"/>
    <xf numFmtId="0" fontId="43" fillId="2" borderId="0" xfId="0" applyFont="1" applyFill="1"/>
    <xf numFmtId="0" fontId="48" fillId="16" borderId="0" xfId="0" applyFont="1" applyFill="1"/>
    <xf numFmtId="0" fontId="0" fillId="4" borderId="0" xfId="0" applyFill="1"/>
    <xf numFmtId="166" fontId="5" fillId="2" borderId="61" xfId="4" applyNumberFormat="1" applyFont="1" applyFill="1" applyBorder="1" applyAlignment="1">
      <alignment horizontal="center"/>
    </xf>
    <xf numFmtId="166" fontId="5" fillId="2" borderId="74" xfId="4" applyNumberFormat="1" applyFont="1" applyFill="1" applyBorder="1" applyAlignment="1">
      <alignment horizontal="center"/>
    </xf>
    <xf numFmtId="166" fontId="20" fillId="6" borderId="75" xfId="1" applyNumberFormat="1" applyFont="1" applyFill="1" applyBorder="1" applyAlignment="1">
      <alignment horizontal="left"/>
    </xf>
    <xf numFmtId="166" fontId="33" fillId="5" borderId="63" xfId="4" applyNumberFormat="1" applyFont="1" applyFill="1" applyBorder="1" applyAlignment="1">
      <alignment horizontal="center"/>
    </xf>
    <xf numFmtId="166" fontId="34" fillId="0" borderId="74" xfId="4" applyNumberFormat="1" applyFont="1" applyFill="1" applyBorder="1" applyAlignment="1">
      <alignment horizontal="center"/>
    </xf>
    <xf numFmtId="166" fontId="33" fillId="5" borderId="77" xfId="4" applyNumberFormat="1" applyFont="1" applyFill="1" applyBorder="1" applyAlignment="1">
      <alignment horizontal="center"/>
    </xf>
    <xf numFmtId="166" fontId="20" fillId="0" borderId="28" xfId="4" applyNumberFormat="1" applyFont="1" applyFill="1" applyBorder="1" applyAlignment="1">
      <alignment horizontal="center"/>
    </xf>
    <xf numFmtId="166" fontId="34" fillId="0" borderId="60" xfId="4" applyNumberFormat="1" applyFont="1" applyFill="1" applyBorder="1" applyAlignment="1">
      <alignment horizontal="center"/>
    </xf>
    <xf numFmtId="166" fontId="20" fillId="0" borderId="2" xfId="4" applyNumberFormat="1" applyFont="1" applyFill="1" applyBorder="1" applyAlignment="1">
      <alignment horizontal="center"/>
    </xf>
    <xf numFmtId="0" fontId="0" fillId="4" borderId="0" xfId="0" applyFill="1" applyAlignment="1">
      <alignment wrapText="1"/>
    </xf>
    <xf numFmtId="0" fontId="0" fillId="4" borderId="0" xfId="0" applyFill="1" applyAlignment="1">
      <alignment horizontal="left" wrapText="1"/>
    </xf>
    <xf numFmtId="166" fontId="3" fillId="4" borderId="27" xfId="4" applyNumberFormat="1" applyFont="1" applyFill="1" applyBorder="1" applyAlignment="1" applyProtection="1">
      <alignment horizontal="center"/>
    </xf>
    <xf numFmtId="166" fontId="3" fillId="0" borderId="1" xfId="4" applyNumberFormat="1" applyFont="1" applyFill="1" applyBorder="1" applyAlignment="1">
      <alignment horizontal="right"/>
    </xf>
    <xf numFmtId="166" fontId="3" fillId="0" borderId="5" xfId="4" applyNumberFormat="1" applyFont="1" applyFill="1" applyBorder="1" applyAlignment="1">
      <alignment horizontal="right"/>
    </xf>
    <xf numFmtId="166" fontId="3" fillId="0" borderId="34" xfId="4" applyNumberFormat="1" applyFont="1" applyFill="1" applyBorder="1" applyAlignment="1">
      <alignment horizontal="right"/>
    </xf>
    <xf numFmtId="166" fontId="3" fillId="15" borderId="4" xfId="4" applyNumberFormat="1" applyFont="1" applyFill="1" applyBorder="1" applyAlignment="1" applyProtection="1">
      <alignment horizontal="center"/>
      <protection locked="0"/>
    </xf>
    <xf numFmtId="167" fontId="0" fillId="15" borderId="1" xfId="3" applyNumberFormat="1" applyFont="1" applyFill="1" applyBorder="1" applyAlignment="1" applyProtection="1">
      <alignment horizontal="center"/>
      <protection locked="0"/>
    </xf>
    <xf numFmtId="166" fontId="3" fillId="15" borderId="33" xfId="4" applyNumberFormat="1" applyFont="1" applyFill="1" applyBorder="1" applyAlignment="1" applyProtection="1">
      <alignment horizontal="center"/>
      <protection locked="0"/>
    </xf>
    <xf numFmtId="167" fontId="0" fillId="15" borderId="34" xfId="3" applyNumberFormat="1" applyFont="1" applyFill="1" applyBorder="1" applyAlignment="1" applyProtection="1">
      <alignment horizontal="center"/>
      <protection locked="0"/>
    </xf>
    <xf numFmtId="166" fontId="3" fillId="0" borderId="5" xfId="4" applyNumberFormat="1" applyFont="1" applyFill="1" applyBorder="1" applyAlignment="1" applyProtection="1">
      <alignment horizontal="center"/>
      <protection locked="0"/>
    </xf>
    <xf numFmtId="166" fontId="3" fillId="0" borderId="1" xfId="4" applyNumberFormat="1" applyFont="1" applyFill="1" applyBorder="1" applyAlignment="1" applyProtection="1">
      <alignment horizontal="center"/>
      <protection locked="0"/>
    </xf>
    <xf numFmtId="166" fontId="3" fillId="15" borderId="5" xfId="4" applyNumberFormat="1" applyFont="1" applyFill="1" applyBorder="1" applyAlignment="1" applyProtection="1">
      <alignment horizontal="center"/>
      <protection locked="0"/>
    </xf>
    <xf numFmtId="0" fontId="4" fillId="2" borderId="18" xfId="1" applyFont="1" applyFill="1" applyBorder="1" applyProtection="1">
      <protection locked="0"/>
    </xf>
    <xf numFmtId="0" fontId="21" fillId="2" borderId="44" xfId="1" applyFont="1" applyFill="1" applyBorder="1" applyAlignment="1" applyProtection="1">
      <alignment horizontal="right"/>
      <protection locked="0"/>
    </xf>
    <xf numFmtId="166" fontId="22" fillId="2" borderId="44" xfId="4" applyNumberFormat="1" applyFont="1" applyFill="1" applyBorder="1" applyAlignment="1" applyProtection="1">
      <protection locked="0"/>
    </xf>
    <xf numFmtId="166" fontId="22" fillId="2" borderId="45" xfId="4" applyNumberFormat="1" applyFont="1" applyFill="1" applyBorder="1" applyAlignment="1" applyProtection="1">
      <protection locked="0"/>
    </xf>
    <xf numFmtId="0" fontId="4" fillId="2" borderId="24" xfId="1" applyFont="1" applyFill="1" applyBorder="1" applyProtection="1">
      <protection locked="0"/>
    </xf>
    <xf numFmtId="0" fontId="21" fillId="2" borderId="3" xfId="1" applyFont="1" applyFill="1" applyBorder="1" applyAlignment="1" applyProtection="1">
      <alignment horizontal="right"/>
      <protection locked="0"/>
    </xf>
    <xf numFmtId="166" fontId="22" fillId="2" borderId="3" xfId="4" applyNumberFormat="1" applyFont="1" applyFill="1" applyBorder="1" applyAlignment="1" applyProtection="1">
      <protection locked="0"/>
    </xf>
    <xf numFmtId="166" fontId="22" fillId="2" borderId="4" xfId="4" applyNumberFormat="1" applyFont="1" applyFill="1" applyBorder="1" applyAlignment="1" applyProtection="1">
      <protection locked="0"/>
    </xf>
    <xf numFmtId="0" fontId="4" fillId="2" borderId="3" xfId="1" applyFont="1" applyFill="1" applyBorder="1" applyProtection="1">
      <protection locked="0"/>
    </xf>
    <xf numFmtId="0" fontId="4" fillId="2" borderId="44" xfId="1" applyFont="1" applyFill="1" applyBorder="1" applyProtection="1">
      <protection locked="0"/>
    </xf>
    <xf numFmtId="166" fontId="22" fillId="2" borderId="50" xfId="4" applyNumberFormat="1" applyFont="1" applyFill="1" applyBorder="1" applyAlignment="1" applyProtection="1">
      <protection locked="0"/>
    </xf>
    <xf numFmtId="166" fontId="22" fillId="2" borderId="52" xfId="4" applyNumberFormat="1" applyFont="1" applyFill="1" applyBorder="1" applyAlignment="1" applyProtection="1">
      <protection locked="0"/>
    </xf>
    <xf numFmtId="0" fontId="4" fillId="2" borderId="7" xfId="1" applyFont="1" applyFill="1" applyBorder="1" applyProtection="1">
      <protection locked="0"/>
    </xf>
    <xf numFmtId="0" fontId="21" fillId="2" borderId="7" xfId="1" applyFont="1" applyFill="1" applyBorder="1" applyAlignment="1" applyProtection="1">
      <alignment horizontal="right"/>
      <protection locked="0"/>
    </xf>
    <xf numFmtId="166" fontId="22" fillId="2" borderId="7" xfId="4" applyNumberFormat="1" applyFont="1" applyFill="1" applyBorder="1" applyAlignment="1" applyProtection="1">
      <protection locked="0"/>
    </xf>
    <xf numFmtId="166" fontId="22" fillId="2" borderId="53" xfId="4" applyNumberFormat="1" applyFont="1" applyFill="1" applyBorder="1" applyAlignment="1" applyProtection="1">
      <protection locked="0"/>
    </xf>
    <xf numFmtId="0" fontId="4" fillId="2" borderId="46" xfId="1" applyFont="1" applyFill="1" applyBorder="1" applyProtection="1">
      <protection locked="0"/>
    </xf>
    <xf numFmtId="166" fontId="22" fillId="2" borderId="8" xfId="4" applyNumberFormat="1" applyFont="1" applyFill="1" applyBorder="1" applyAlignment="1" applyProtection="1">
      <protection locked="0"/>
    </xf>
    <xf numFmtId="0" fontId="5" fillId="2" borderId="22" xfId="1" applyFont="1" applyFill="1" applyBorder="1" applyAlignment="1" applyProtection="1">
      <alignment horizontal="right"/>
      <protection locked="0"/>
    </xf>
    <xf numFmtId="0" fontId="5" fillId="2" borderId="0" xfId="1" applyFont="1" applyFill="1" applyAlignment="1" applyProtection="1">
      <alignment horizontal="right"/>
      <protection locked="0"/>
    </xf>
    <xf numFmtId="166" fontId="4" fillId="15" borderId="23" xfId="4" applyNumberFormat="1" applyFont="1" applyFill="1" applyBorder="1" applyAlignment="1" applyProtection="1">
      <alignment horizontal="center"/>
      <protection locked="0"/>
    </xf>
    <xf numFmtId="166" fontId="5" fillId="15" borderId="23" xfId="4" applyNumberFormat="1" applyFont="1" applyFill="1" applyBorder="1" applyAlignment="1" applyProtection="1">
      <alignment horizontal="center"/>
      <protection locked="0"/>
    </xf>
    <xf numFmtId="0" fontId="5" fillId="2" borderId="46" xfId="1" applyFont="1" applyFill="1" applyBorder="1" applyAlignment="1" applyProtection="1">
      <alignment horizontal="right"/>
      <protection locked="0"/>
    </xf>
    <xf numFmtId="0" fontId="5" fillId="2" borderId="7" xfId="1" applyFont="1" applyFill="1" applyBorder="1" applyAlignment="1" applyProtection="1">
      <alignment horizontal="right"/>
      <protection locked="0"/>
    </xf>
    <xf numFmtId="166" fontId="4" fillId="15" borderId="56" xfId="4" applyNumberFormat="1" applyFont="1" applyFill="1" applyBorder="1" applyAlignment="1" applyProtection="1">
      <alignment horizontal="center"/>
      <protection locked="0"/>
    </xf>
    <xf numFmtId="166" fontId="5" fillId="15" borderId="56" xfId="4" applyNumberFormat="1" applyFont="1" applyFill="1" applyBorder="1" applyAlignment="1" applyProtection="1">
      <alignment horizontal="center"/>
      <protection locked="0"/>
    </xf>
    <xf numFmtId="0" fontId="5" fillId="2" borderId="57" xfId="1" applyFont="1" applyFill="1" applyBorder="1" applyAlignment="1" applyProtection="1">
      <alignment horizontal="right"/>
      <protection locked="0"/>
    </xf>
    <xf numFmtId="0" fontId="5" fillId="2" borderId="58" xfId="1" applyFont="1" applyFill="1" applyBorder="1" applyAlignment="1" applyProtection="1">
      <alignment horizontal="right"/>
      <protection locked="0"/>
    </xf>
    <xf numFmtId="166" fontId="5" fillId="15" borderId="51" xfId="4" applyNumberFormat="1" applyFont="1" applyFill="1" applyBorder="1" applyAlignment="1" applyProtection="1">
      <alignment horizontal="center"/>
      <protection locked="0"/>
    </xf>
    <xf numFmtId="0" fontId="5" fillId="2" borderId="24" xfId="1" applyFont="1" applyFill="1" applyBorder="1" applyAlignment="1" applyProtection="1">
      <alignment horizontal="right"/>
      <protection locked="0"/>
    </xf>
    <xf numFmtId="0" fontId="5" fillId="2" borderId="3" xfId="1" applyFont="1" applyFill="1" applyBorder="1" applyAlignment="1" applyProtection="1">
      <alignment horizontal="right"/>
      <protection locked="0"/>
    </xf>
    <xf numFmtId="166" fontId="5" fillId="15" borderId="54" xfId="4" applyNumberFormat="1" applyFont="1" applyFill="1" applyBorder="1" applyAlignment="1" applyProtection="1">
      <alignment horizontal="center"/>
      <protection locked="0"/>
    </xf>
    <xf numFmtId="3" fontId="3" fillId="15" borderId="1" xfId="1" applyNumberFormat="1" applyFill="1" applyBorder="1" applyAlignment="1" applyProtection="1">
      <alignment horizontal="right"/>
      <protection locked="0"/>
    </xf>
    <xf numFmtId="167" fontId="4" fillId="13" borderId="1" xfId="1" applyNumberFormat="1" applyFont="1" applyFill="1" applyBorder="1" applyAlignment="1" applyProtection="1">
      <alignment horizontal="center"/>
      <protection locked="0"/>
    </xf>
    <xf numFmtId="0" fontId="0" fillId="2" borderId="0" xfId="0" applyFill="1" applyProtection="1">
      <protection locked="0"/>
    </xf>
    <xf numFmtId="166" fontId="4" fillId="4" borderId="80" xfId="4" applyNumberFormat="1" applyFont="1" applyFill="1" applyBorder="1" applyAlignment="1">
      <alignment horizontal="center"/>
    </xf>
    <xf numFmtId="166" fontId="3" fillId="4" borderId="42" xfId="1" applyNumberFormat="1" applyFill="1" applyBorder="1" applyAlignment="1">
      <alignment horizontal="right"/>
    </xf>
    <xf numFmtId="166" fontId="3" fillId="4" borderId="80" xfId="1" applyNumberFormat="1" applyFill="1" applyBorder="1" applyAlignment="1">
      <alignment horizontal="right"/>
    </xf>
    <xf numFmtId="166" fontId="3" fillId="4" borderId="39" xfId="1" applyNumberFormat="1" applyFill="1" applyBorder="1" applyAlignment="1">
      <alignment horizontal="right"/>
    </xf>
    <xf numFmtId="0" fontId="0" fillId="4" borderId="0" xfId="0" applyFill="1" applyProtection="1">
      <protection locked="0"/>
    </xf>
    <xf numFmtId="0" fontId="0" fillId="0" borderId="0" xfId="0" applyProtection="1">
      <protection locked="0"/>
    </xf>
    <xf numFmtId="43" fontId="4" fillId="2" borderId="0" xfId="1" applyNumberFormat="1" applyFont="1" applyFill="1" applyProtection="1">
      <protection locked="0"/>
    </xf>
    <xf numFmtId="0" fontId="4" fillId="2" borderId="0" xfId="1" applyFont="1" applyFill="1" applyProtection="1">
      <protection locked="0"/>
    </xf>
    <xf numFmtId="167" fontId="4" fillId="2" borderId="0" xfId="1" applyNumberFormat="1" applyFont="1" applyFill="1" applyProtection="1">
      <protection locked="0"/>
    </xf>
    <xf numFmtId="166" fontId="4" fillId="2" borderId="0" xfId="1" applyNumberFormat="1" applyFont="1" applyFill="1" applyProtection="1">
      <protection locked="0"/>
    </xf>
    <xf numFmtId="3" fontId="4" fillId="2" borderId="0" xfId="1" applyNumberFormat="1" applyFont="1" applyFill="1" applyProtection="1">
      <protection locked="0"/>
    </xf>
    <xf numFmtId="0" fontId="22" fillId="2" borderId="0" xfId="1" applyFont="1" applyFill="1" applyProtection="1">
      <protection locked="0"/>
    </xf>
    <xf numFmtId="0" fontId="3" fillId="2" borderId="0" xfId="1" applyFill="1" applyProtection="1">
      <protection locked="0"/>
    </xf>
    <xf numFmtId="43" fontId="17" fillId="2" borderId="0" xfId="1" applyNumberFormat="1" applyFont="1" applyFill="1" applyAlignment="1" applyProtection="1">
      <alignment horizontal="center"/>
      <protection locked="0"/>
    </xf>
    <xf numFmtId="0" fontId="30" fillId="2" borderId="0" xfId="1" applyFont="1" applyFill="1" applyProtection="1">
      <protection locked="0"/>
    </xf>
    <xf numFmtId="10" fontId="30" fillId="2" borderId="0" xfId="3" applyNumberFormat="1" applyFont="1" applyFill="1" applyBorder="1" applyAlignment="1" applyProtection="1">
      <alignment horizontal="center"/>
      <protection locked="0"/>
    </xf>
    <xf numFmtId="43" fontId="5" fillId="2" borderId="0" xfId="1" applyNumberFormat="1" applyFont="1" applyFill="1" applyProtection="1">
      <protection locked="0"/>
    </xf>
    <xf numFmtId="0" fontId="5" fillId="2" borderId="0" xfId="1" applyFont="1" applyFill="1" applyAlignment="1" applyProtection="1">
      <alignment horizontal="center"/>
      <protection locked="0"/>
    </xf>
    <xf numFmtId="0" fontId="5" fillId="2" borderId="0" xfId="1" applyFont="1" applyFill="1" applyProtection="1">
      <protection locked="0"/>
    </xf>
    <xf numFmtId="0" fontId="35" fillId="2" borderId="22" xfId="1" applyFont="1" applyFill="1" applyBorder="1" applyAlignment="1">
      <alignment horizontal="center" vertical="center" textRotation="90"/>
    </xf>
    <xf numFmtId="166" fontId="3" fillId="2" borderId="0" xfId="1" applyNumberFormat="1" applyFill="1" applyAlignment="1">
      <alignment horizontal="right"/>
    </xf>
    <xf numFmtId="166" fontId="4" fillId="2" borderId="0" xfId="4" applyNumberFormat="1" applyFont="1" applyFill="1" applyBorder="1" applyAlignment="1">
      <alignment horizontal="center"/>
    </xf>
    <xf numFmtId="167" fontId="0" fillId="15" borderId="0" xfId="3" applyNumberFormat="1" applyFont="1" applyFill="1" applyBorder="1" applyAlignment="1" applyProtection="1">
      <alignment horizontal="center"/>
      <protection locked="0"/>
    </xf>
    <xf numFmtId="166" fontId="5" fillId="2" borderId="84" xfId="4" applyNumberFormat="1" applyFont="1" applyFill="1" applyBorder="1" applyAlignment="1">
      <alignment horizontal="center"/>
    </xf>
    <xf numFmtId="166" fontId="5" fillId="2" borderId="10" xfId="4" applyNumberFormat="1" applyFont="1" applyFill="1" applyBorder="1" applyAlignment="1">
      <alignment horizontal="center"/>
    </xf>
    <xf numFmtId="166" fontId="5" fillId="2" borderId="21" xfId="4" applyNumberFormat="1" applyFont="1" applyFill="1" applyBorder="1" applyAlignment="1">
      <alignment horizontal="center"/>
    </xf>
    <xf numFmtId="166" fontId="17" fillId="2" borderId="87" xfId="1" applyNumberFormat="1" applyFont="1" applyFill="1" applyBorder="1" applyAlignment="1">
      <alignment horizontal="left"/>
    </xf>
    <xf numFmtId="166" fontId="20" fillId="7" borderId="11" xfId="4" applyNumberFormat="1" applyFont="1" applyFill="1" applyBorder="1" applyAlignment="1">
      <alignment horizontal="center"/>
    </xf>
    <xf numFmtId="166" fontId="17" fillId="2" borderId="88" xfId="4" applyNumberFormat="1" applyFont="1" applyFill="1" applyBorder="1" applyAlignment="1">
      <alignment horizontal="center"/>
    </xf>
    <xf numFmtId="14" fontId="51" fillId="2" borderId="0" xfId="1" applyNumberFormat="1" applyFont="1" applyFill="1" applyAlignment="1">
      <alignment horizontal="right"/>
    </xf>
    <xf numFmtId="0" fontId="0" fillId="0" borderId="11" xfId="0" applyBorder="1"/>
    <xf numFmtId="0" fontId="2" fillId="18" borderId="10" xfId="0" applyFont="1" applyFill="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18" borderId="11" xfId="0" applyFont="1" applyFill="1" applyBorder="1" applyAlignment="1">
      <alignment horizontal="center"/>
    </xf>
    <xf numFmtId="0" fontId="0" fillId="18" borderId="91" xfId="0" applyFill="1" applyBorder="1" applyAlignment="1">
      <alignment horizontal="center"/>
    </xf>
    <xf numFmtId="164" fontId="0" fillId="0" borderId="68" xfId="0" applyNumberFormat="1" applyBorder="1"/>
    <xf numFmtId="0" fontId="0" fillId="18" borderId="61" xfId="0" applyFill="1" applyBorder="1" applyAlignment="1">
      <alignment horizontal="center"/>
    </xf>
    <xf numFmtId="164" fontId="0" fillId="0" borderId="90" xfId="0" applyNumberFormat="1" applyBorder="1"/>
    <xf numFmtId="0" fontId="0" fillId="18" borderId="0" xfId="0" applyFill="1" applyAlignment="1">
      <alignment horizontal="center"/>
    </xf>
    <xf numFmtId="0" fontId="0" fillId="18" borderId="61" xfId="0" applyFill="1" applyBorder="1"/>
    <xf numFmtId="0" fontId="8" fillId="0" borderId="5" xfId="0" applyFont="1" applyBorder="1"/>
    <xf numFmtId="0" fontId="54" fillId="0" borderId="9" xfId="0" applyFont="1" applyBorder="1" applyAlignment="1">
      <alignment horizontal="center"/>
    </xf>
    <xf numFmtId="0" fontId="0" fillId="18" borderId="99" xfId="0" applyFill="1" applyBorder="1" applyAlignment="1">
      <alignment horizontal="center"/>
    </xf>
    <xf numFmtId="164" fontId="0" fillId="0" borderId="100" xfId="0" applyNumberFormat="1" applyBorder="1"/>
    <xf numFmtId="0" fontId="0" fillId="18" borderId="101" xfId="0" applyFill="1" applyBorder="1" applyAlignment="1">
      <alignment horizontal="center"/>
    </xf>
    <xf numFmtId="164" fontId="0" fillId="0" borderId="102" xfId="0" applyNumberFormat="1" applyBorder="1"/>
    <xf numFmtId="0" fontId="0" fillId="18" borderId="98" xfId="0" applyFill="1" applyBorder="1" applyAlignment="1">
      <alignment horizontal="center"/>
    </xf>
    <xf numFmtId="0" fontId="0" fillId="18" borderId="101" xfId="0" applyFill="1" applyBorder="1"/>
    <xf numFmtId="0" fontId="2" fillId="13" borderId="11" xfId="0" applyFont="1" applyFill="1" applyBorder="1" applyAlignment="1">
      <alignment horizontal="center"/>
    </xf>
    <xf numFmtId="0" fontId="2" fillId="13" borderId="92" xfId="0" applyFont="1" applyFill="1" applyBorder="1" applyAlignment="1">
      <alignment horizontal="center"/>
    </xf>
    <xf numFmtId="0" fontId="0" fillId="13" borderId="0" xfId="0" applyFill="1" applyAlignment="1">
      <alignment horizontal="center"/>
    </xf>
    <xf numFmtId="164" fontId="0" fillId="13" borderId="68" xfId="0" applyNumberFormat="1" applyFill="1" applyBorder="1"/>
    <xf numFmtId="0" fontId="0" fillId="13" borderId="98" xfId="0" applyFill="1" applyBorder="1" applyAlignment="1">
      <alignment horizontal="center"/>
    </xf>
    <xf numFmtId="164" fontId="0" fillId="13" borderId="100" xfId="0" applyNumberFormat="1" applyFill="1" applyBorder="1"/>
    <xf numFmtId="0" fontId="37" fillId="0" borderId="0" xfId="0" applyFont="1" applyAlignment="1">
      <alignment horizontal="center"/>
    </xf>
    <xf numFmtId="9" fontId="0" fillId="0" borderId="0" xfId="5" applyFont="1" applyFill="1"/>
    <xf numFmtId="42" fontId="0" fillId="0" borderId="11" xfId="0" applyNumberFormat="1" applyBorder="1"/>
    <xf numFmtId="42" fontId="0" fillId="0" borderId="12" xfId="0" applyNumberFormat="1" applyBorder="1"/>
    <xf numFmtId="9" fontId="0" fillId="0" borderId="11" xfId="5" applyFont="1" applyFill="1" applyBorder="1"/>
    <xf numFmtId="0" fontId="0" fillId="18" borderId="9" xfId="0" applyFill="1" applyBorder="1" applyAlignment="1">
      <alignment horizontal="center"/>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0" borderId="65" xfId="0" applyBorder="1"/>
    <xf numFmtId="0" fontId="0" fillId="0" borderId="70" xfId="0" applyBorder="1"/>
    <xf numFmtId="0" fontId="0" fillId="0" borderId="100" xfId="0" applyBorder="1"/>
    <xf numFmtId="0" fontId="0" fillId="18" borderId="103" xfId="0" applyFill="1" applyBorder="1" applyAlignment="1">
      <alignment horizontal="center"/>
    </xf>
    <xf numFmtId="42" fontId="0" fillId="0" borderId="98" xfId="0" applyNumberFormat="1" applyBorder="1"/>
    <xf numFmtId="42" fontId="0" fillId="0" borderId="97" xfId="0" applyNumberFormat="1" applyBorder="1"/>
    <xf numFmtId="0" fontId="0" fillId="18" borderId="104" xfId="0" applyFill="1" applyBorder="1" applyAlignment="1">
      <alignment horizontal="center"/>
    </xf>
    <xf numFmtId="42" fontId="0" fillId="0" borderId="71" xfId="0" applyNumberFormat="1" applyBorder="1"/>
    <xf numFmtId="42" fontId="0" fillId="0" borderId="86" xfId="0" applyNumberFormat="1" applyBorder="1"/>
    <xf numFmtId="0" fontId="0" fillId="0" borderId="2" xfId="0" applyBorder="1"/>
    <xf numFmtId="0" fontId="55" fillId="0" borderId="3" xfId="0" applyFont="1" applyBorder="1" applyAlignment="1">
      <alignment horizontal="right" wrapText="1"/>
    </xf>
    <xf numFmtId="0" fontId="0" fillId="18" borderId="105" xfId="0" applyFill="1" applyBorder="1" applyAlignment="1">
      <alignment horizontal="center" vertical="center"/>
    </xf>
    <xf numFmtId="42" fontId="0" fillId="0" borderId="108" xfId="0" applyNumberFormat="1" applyBorder="1"/>
    <xf numFmtId="42" fontId="0" fillId="0" borderId="84" xfId="0" applyNumberFormat="1" applyBorder="1"/>
    <xf numFmtId="42" fontId="0" fillId="0" borderId="107" xfId="0" applyNumberFormat="1" applyBorder="1"/>
    <xf numFmtId="42" fontId="0" fillId="18" borderId="111" xfId="0" applyNumberFormat="1" applyFill="1" applyBorder="1"/>
    <xf numFmtId="42" fontId="0" fillId="18" borderId="84" xfId="0" applyNumberFormat="1" applyFill="1" applyBorder="1"/>
    <xf numFmtId="42" fontId="0" fillId="18" borderId="108" xfId="0" applyNumberFormat="1" applyFill="1" applyBorder="1"/>
    <xf numFmtId="0" fontId="2" fillId="0" borderId="1" xfId="0" applyFont="1" applyBorder="1" applyAlignment="1">
      <alignment horizontal="center" vertical="center"/>
    </xf>
    <xf numFmtId="42" fontId="2" fillId="0" borderId="62" xfId="0" applyNumberFormat="1" applyFont="1" applyBorder="1"/>
    <xf numFmtId="42" fontId="2" fillId="0" borderId="103" xfId="0" applyNumberFormat="1" applyFont="1" applyBorder="1"/>
    <xf numFmtId="42" fontId="2" fillId="0" borderId="12" xfId="0" applyNumberFormat="1" applyFont="1" applyBorder="1"/>
    <xf numFmtId="0" fontId="56" fillId="2" borderId="7" xfId="0" applyFont="1" applyFill="1" applyBorder="1" applyAlignment="1">
      <alignment horizontal="center"/>
    </xf>
    <xf numFmtId="0" fontId="56" fillId="2" borderId="11" xfId="0" applyFont="1" applyFill="1" applyBorder="1" applyAlignment="1">
      <alignment horizontal="center"/>
    </xf>
    <xf numFmtId="0" fontId="2" fillId="0" borderId="112" xfId="0" applyFont="1" applyBorder="1" applyAlignment="1">
      <alignment horizontal="center" vertical="center"/>
    </xf>
    <xf numFmtId="0" fontId="2" fillId="0" borderId="90" xfId="0" applyFont="1" applyBorder="1" applyAlignment="1">
      <alignment horizontal="center" vertical="center"/>
    </xf>
    <xf numFmtId="42" fontId="0" fillId="0" borderId="1" xfId="0" applyNumberFormat="1" applyBorder="1"/>
    <xf numFmtId="0" fontId="50" fillId="0" borderId="0" xfId="0" applyFont="1"/>
    <xf numFmtId="0" fontId="50" fillId="0" borderId="0" xfId="0" applyFont="1" applyAlignment="1">
      <alignment horizontal="center" vertical="center"/>
    </xf>
    <xf numFmtId="0" fontId="2" fillId="0" borderId="113" xfId="0" applyFont="1" applyBorder="1" applyAlignment="1">
      <alignment horizontal="center" vertical="center"/>
    </xf>
    <xf numFmtId="0" fontId="2" fillId="0" borderId="76" xfId="0" applyFont="1" applyBorder="1" applyAlignment="1">
      <alignment horizontal="center" vertical="center"/>
    </xf>
    <xf numFmtId="42" fontId="0" fillId="0" borderId="114" xfId="0" applyNumberFormat="1" applyBorder="1"/>
    <xf numFmtId="42" fontId="2" fillId="0" borderId="28" xfId="0" applyNumberFormat="1" applyFont="1" applyBorder="1"/>
    <xf numFmtId="42" fontId="0" fillId="0" borderId="115" xfId="0" applyNumberFormat="1" applyBorder="1"/>
    <xf numFmtId="42" fontId="0" fillId="0" borderId="116" xfId="0" applyNumberFormat="1" applyBorder="1"/>
    <xf numFmtId="42" fontId="2" fillId="0" borderId="42" xfId="0" applyNumberFormat="1" applyFont="1" applyBorder="1"/>
    <xf numFmtId="0" fontId="17" fillId="0" borderId="0" xfId="1" applyFont="1"/>
    <xf numFmtId="0" fontId="3" fillId="0" borderId="0" xfId="1" applyAlignment="1">
      <alignment horizontal="right"/>
    </xf>
    <xf numFmtId="0" fontId="0" fillId="18" borderId="132" xfId="0" applyFill="1" applyBorder="1" applyAlignment="1">
      <alignment horizontal="center"/>
    </xf>
    <xf numFmtId="42" fontId="0" fillId="0" borderId="90" xfId="0" applyNumberFormat="1" applyBorder="1"/>
    <xf numFmtId="42" fontId="0" fillId="0" borderId="102" xfId="0" applyNumberFormat="1" applyBorder="1"/>
    <xf numFmtId="0" fontId="0" fillId="18" borderId="10" xfId="0" applyFill="1" applyBorder="1" applyAlignment="1">
      <alignment horizontal="center"/>
    </xf>
    <xf numFmtId="42" fontId="0" fillId="0" borderId="93" xfId="0" applyNumberFormat="1" applyBorder="1"/>
    <xf numFmtId="0" fontId="0" fillId="18" borderId="11" xfId="0" applyFill="1" applyBorder="1" applyAlignment="1">
      <alignment horizontal="center"/>
    </xf>
    <xf numFmtId="166" fontId="5" fillId="0" borderId="10" xfId="4" applyNumberFormat="1" applyFont="1" applyFill="1" applyBorder="1" applyAlignment="1">
      <alignment horizontal="center"/>
    </xf>
    <xf numFmtId="166" fontId="17" fillId="0" borderId="87" xfId="1" applyNumberFormat="1" applyFont="1" applyBorder="1" applyAlignment="1">
      <alignment horizontal="left"/>
    </xf>
    <xf numFmtId="0" fontId="8" fillId="0" borderId="9" xfId="0" applyFont="1" applyBorder="1" applyAlignment="1">
      <alignment horizontal="center" vertical="center"/>
    </xf>
    <xf numFmtId="0" fontId="0" fillId="18" borderId="144" xfId="0" applyFill="1" applyBorder="1" applyAlignment="1">
      <alignment horizontal="center"/>
    </xf>
    <xf numFmtId="164" fontId="0" fillId="0" borderId="145" xfId="0" applyNumberFormat="1" applyBorder="1"/>
    <xf numFmtId="164" fontId="0" fillId="0" borderId="146" xfId="0" applyNumberFormat="1" applyBorder="1"/>
    <xf numFmtId="0" fontId="0" fillId="18" borderId="142" xfId="0" applyFill="1" applyBorder="1" applyAlignment="1">
      <alignment horizontal="center"/>
    </xf>
    <xf numFmtId="0" fontId="0" fillId="18" borderId="132" xfId="0" applyFill="1" applyBorder="1"/>
    <xf numFmtId="0" fontId="0" fillId="13" borderId="142" xfId="0" applyFill="1" applyBorder="1" applyAlignment="1">
      <alignment horizontal="center"/>
    </xf>
    <xf numFmtId="164" fontId="0" fillId="13" borderId="145" xfId="0" applyNumberFormat="1" applyFill="1" applyBorder="1"/>
    <xf numFmtId="0" fontId="2" fillId="2" borderId="3" xfId="0" applyFont="1" applyFill="1" applyBorder="1"/>
    <xf numFmtId="0" fontId="59" fillId="2" borderId="0" xfId="0" applyFont="1" applyFill="1" applyAlignment="1">
      <alignment horizontal="center" vertical="center" wrapText="1"/>
    </xf>
    <xf numFmtId="0" fontId="13" fillId="15" borderId="2" xfId="1" applyFont="1" applyFill="1" applyBorder="1" applyAlignment="1" applyProtection="1">
      <alignment horizontal="center"/>
      <protection locked="0"/>
    </xf>
    <xf numFmtId="9" fontId="4" fillId="2" borderId="0" xfId="5" applyFont="1" applyFill="1" applyBorder="1" applyAlignment="1" applyProtection="1">
      <alignment horizontal="center"/>
      <protection locked="0"/>
    </xf>
    <xf numFmtId="0" fontId="18" fillId="0" borderId="149" xfId="1" applyFont="1" applyBorder="1" applyAlignment="1">
      <alignment horizontal="center" vertical="center" wrapText="1"/>
    </xf>
    <xf numFmtId="0" fontId="3" fillId="15" borderId="150" xfId="1" applyFill="1" applyBorder="1" applyProtection="1">
      <protection locked="0"/>
    </xf>
    <xf numFmtId="0" fontId="3" fillId="15" borderId="151" xfId="1" applyFill="1" applyBorder="1" applyProtection="1">
      <protection locked="0"/>
    </xf>
    <xf numFmtId="0" fontId="58" fillId="2" borderId="0" xfId="0" applyFont="1" applyFill="1" applyAlignment="1">
      <alignment horizontal="center" vertical="center"/>
    </xf>
    <xf numFmtId="0" fontId="16" fillId="0" borderId="0" xfId="1" applyFont="1" applyAlignment="1" applyProtection="1">
      <alignment horizontal="center"/>
      <protection locked="0"/>
    </xf>
    <xf numFmtId="14" fontId="16" fillId="15" borderId="1" xfId="1" applyNumberFormat="1" applyFont="1" applyFill="1" applyBorder="1" applyAlignment="1" applyProtection="1">
      <alignment horizontal="center"/>
      <protection locked="0"/>
    </xf>
    <xf numFmtId="0" fontId="9" fillId="0" borderId="1" xfId="1" applyFont="1" applyBorder="1" applyAlignment="1">
      <alignment horizontal="center"/>
    </xf>
    <xf numFmtId="0" fontId="16" fillId="15" borderId="1" xfId="1" applyFont="1" applyFill="1" applyBorder="1" applyAlignment="1" applyProtection="1">
      <alignment horizontal="center"/>
      <protection locked="0"/>
    </xf>
    <xf numFmtId="0" fontId="13" fillId="0" borderId="6" xfId="1" applyFont="1" applyBorder="1" applyAlignment="1" applyProtection="1">
      <alignment horizontal="center"/>
      <protection locked="0"/>
    </xf>
    <xf numFmtId="14" fontId="16" fillId="2" borderId="0" xfId="1" applyNumberFormat="1" applyFont="1" applyFill="1" applyAlignment="1" applyProtection="1">
      <alignment horizontal="center"/>
      <protection locked="0"/>
    </xf>
    <xf numFmtId="0" fontId="9" fillId="2" borderId="0" xfId="1" applyFont="1" applyFill="1" applyAlignment="1">
      <alignment horizontal="center"/>
    </xf>
    <xf numFmtId="0" fontId="16" fillId="2" borderId="0" xfId="1" applyFont="1" applyFill="1" applyAlignment="1">
      <alignment horizontal="center"/>
    </xf>
    <xf numFmtId="166" fontId="20" fillId="2" borderId="152" xfId="4" applyNumberFormat="1" applyFont="1" applyFill="1" applyBorder="1" applyAlignment="1">
      <alignment horizontal="center"/>
    </xf>
    <xf numFmtId="0" fontId="4" fillId="2" borderId="0" xfId="1" applyFont="1" applyFill="1" applyAlignment="1" applyProtection="1">
      <alignment horizontal="left" vertical="center" wrapText="1"/>
      <protection locked="0"/>
    </xf>
    <xf numFmtId="0" fontId="9" fillId="0" borderId="24" xfId="1" applyFont="1" applyBorder="1" applyAlignment="1">
      <alignment horizontal="center"/>
    </xf>
    <xf numFmtId="0" fontId="9" fillId="0" borderId="117" xfId="1" applyFont="1" applyBorder="1" applyAlignment="1">
      <alignment horizontal="center"/>
    </xf>
    <xf numFmtId="0" fontId="9" fillId="0" borderId="2" xfId="1" applyFont="1" applyBorder="1" applyAlignment="1">
      <alignment horizontal="center"/>
    </xf>
    <xf numFmtId="0" fontId="9" fillId="0" borderId="118" xfId="1" applyFont="1" applyBorder="1" applyAlignment="1">
      <alignment horizontal="center"/>
    </xf>
    <xf numFmtId="0" fontId="9" fillId="0" borderId="3" xfId="1" applyFont="1" applyBorder="1" applyAlignment="1">
      <alignment horizontal="center"/>
    </xf>
    <xf numFmtId="0" fontId="9" fillId="0" borderId="155" xfId="1" applyFont="1" applyBorder="1" applyAlignment="1">
      <alignment horizontal="center"/>
    </xf>
    <xf numFmtId="0" fontId="16" fillId="13" borderId="22" xfId="1" applyFont="1" applyFill="1" applyBorder="1" applyAlignment="1">
      <alignment horizontal="center"/>
    </xf>
    <xf numFmtId="3" fontId="16" fillId="0" borderId="119" xfId="1" applyNumberFormat="1" applyFont="1" applyBorder="1"/>
    <xf numFmtId="0" fontId="16" fillId="13" borderId="61" xfId="1" applyFont="1" applyFill="1" applyBorder="1" applyAlignment="1">
      <alignment horizontal="center"/>
    </xf>
    <xf numFmtId="3" fontId="16" fillId="0" borderId="121" xfId="1" applyNumberFormat="1" applyFont="1" applyBorder="1"/>
    <xf numFmtId="0" fontId="16" fillId="13" borderId="0" xfId="1" applyFont="1" applyFill="1" applyAlignment="1">
      <alignment horizontal="center"/>
    </xf>
    <xf numFmtId="0" fontId="16" fillId="13" borderId="156" xfId="1" applyFont="1" applyFill="1" applyBorder="1" applyAlignment="1">
      <alignment horizontal="center"/>
    </xf>
    <xf numFmtId="3" fontId="16" fillId="0" borderId="126" xfId="1" applyNumberFormat="1" applyFont="1" applyBorder="1"/>
    <xf numFmtId="0" fontId="16" fillId="13" borderId="125" xfId="1" applyFont="1" applyFill="1" applyBorder="1" applyAlignment="1">
      <alignment horizontal="center"/>
    </xf>
    <xf numFmtId="3" fontId="16" fillId="0" borderId="128" xfId="1" applyNumberFormat="1" applyFont="1" applyBorder="1"/>
    <xf numFmtId="0" fontId="16" fillId="13" borderId="124" xfId="1" applyFont="1" applyFill="1" applyBorder="1" applyAlignment="1">
      <alignment horizontal="center"/>
    </xf>
    <xf numFmtId="3" fontId="16" fillId="0" borderId="157" xfId="1" applyNumberFormat="1" applyFont="1" applyBorder="1"/>
    <xf numFmtId="0" fontId="16" fillId="13" borderId="158" xfId="1" applyFont="1" applyFill="1" applyBorder="1" applyAlignment="1">
      <alignment horizontal="center"/>
    </xf>
    <xf numFmtId="0" fontId="16" fillId="13" borderId="131" xfId="1" applyFont="1" applyFill="1" applyBorder="1" applyAlignment="1">
      <alignment horizontal="center"/>
    </xf>
    <xf numFmtId="0" fontId="16" fillId="0" borderId="159" xfId="1" applyFont="1" applyBorder="1" applyAlignment="1">
      <alignment horizontal="center"/>
    </xf>
    <xf numFmtId="3" fontId="16" fillId="0" borderId="160" xfId="1" applyNumberFormat="1" applyFont="1" applyBorder="1"/>
    <xf numFmtId="3" fontId="16" fillId="0" borderId="162" xfId="1" applyNumberFormat="1" applyFont="1" applyBorder="1"/>
    <xf numFmtId="3" fontId="16" fillId="0" borderId="163" xfId="1" applyNumberFormat="1" applyFont="1" applyBorder="1"/>
    <xf numFmtId="0" fontId="16" fillId="0" borderId="0" xfId="1" applyFont="1"/>
    <xf numFmtId="0" fontId="16" fillId="13" borderId="8" xfId="1" applyFont="1" applyFill="1" applyBorder="1"/>
    <xf numFmtId="0" fontId="16" fillId="13" borderId="8" xfId="1" applyFont="1" applyFill="1" applyBorder="1" applyAlignment="1">
      <alignment horizontal="center"/>
    </xf>
    <xf numFmtId="0" fontId="16" fillId="13" borderId="5" xfId="1" applyFont="1" applyFill="1" applyBorder="1" applyAlignment="1">
      <alignment horizontal="center"/>
    </xf>
    <xf numFmtId="168" fontId="16" fillId="13" borderId="5" xfId="1" applyNumberFormat="1" applyFont="1" applyFill="1" applyBorder="1" applyAlignment="1">
      <alignment horizontal="center"/>
    </xf>
    <xf numFmtId="0" fontId="16" fillId="13" borderId="122" xfId="1" applyFont="1" applyFill="1" applyBorder="1"/>
    <xf numFmtId="0" fontId="16" fillId="13" borderId="122" xfId="1" applyFont="1" applyFill="1" applyBorder="1" applyAlignment="1">
      <alignment horizontal="center"/>
    </xf>
    <xf numFmtId="0" fontId="16" fillId="13" borderId="123" xfId="1" applyFont="1" applyFill="1" applyBorder="1" applyAlignment="1">
      <alignment horizontal="center"/>
    </xf>
    <xf numFmtId="168" fontId="16" fillId="13" borderId="123" xfId="1" applyNumberFormat="1" applyFont="1" applyFill="1" applyBorder="1" applyAlignment="1">
      <alignment horizontal="center"/>
    </xf>
    <xf numFmtId="0" fontId="16" fillId="13" borderId="129" xfId="1" applyFont="1" applyFill="1" applyBorder="1"/>
    <xf numFmtId="0" fontId="16" fillId="13" borderId="129" xfId="1" applyFont="1" applyFill="1" applyBorder="1" applyAlignment="1">
      <alignment horizontal="center"/>
    </xf>
    <xf numFmtId="0" fontId="16" fillId="13" borderId="130" xfId="1" applyFont="1" applyFill="1" applyBorder="1" applyAlignment="1">
      <alignment horizontal="center"/>
    </xf>
    <xf numFmtId="168" fontId="16" fillId="13" borderId="130" xfId="1" applyNumberFormat="1" applyFont="1" applyFill="1" applyBorder="1" applyAlignment="1">
      <alignment horizontal="center"/>
    </xf>
    <xf numFmtId="0" fontId="16" fillId="0" borderId="3" xfId="1" applyFont="1" applyBorder="1"/>
    <xf numFmtId="0" fontId="9" fillId="0" borderId="3" xfId="1" applyFont="1" applyBorder="1" applyAlignment="1">
      <alignment horizontal="right"/>
    </xf>
    <xf numFmtId="0" fontId="16" fillId="13" borderId="120" xfId="1" applyFont="1" applyFill="1" applyBorder="1" applyAlignment="1">
      <alignment horizontal="center"/>
    </xf>
    <xf numFmtId="0" fontId="16" fillId="13" borderId="127" xfId="1" applyFont="1" applyFill="1" applyBorder="1" applyAlignment="1">
      <alignment horizontal="center"/>
    </xf>
    <xf numFmtId="0" fontId="16" fillId="0" borderId="41" xfId="1" applyFont="1" applyBorder="1" applyAlignment="1">
      <alignment horizontal="center"/>
    </xf>
    <xf numFmtId="0" fontId="16" fillId="0" borderId="161" xfId="1" applyFont="1" applyBorder="1" applyAlignment="1">
      <alignment horizontal="center"/>
    </xf>
    <xf numFmtId="0" fontId="16" fillId="0" borderId="164" xfId="1" applyFont="1" applyBorder="1" applyAlignment="1">
      <alignment horizontal="center"/>
    </xf>
    <xf numFmtId="0" fontId="16" fillId="0" borderId="40" xfId="1" applyFont="1" applyBorder="1" applyAlignment="1">
      <alignment horizontal="center"/>
    </xf>
    <xf numFmtId="0" fontId="2" fillId="0" borderId="0" xfId="0" applyFont="1"/>
    <xf numFmtId="44" fontId="0" fillId="0" borderId="0" xfId="0" applyNumberFormat="1"/>
    <xf numFmtId="42" fontId="0" fillId="0" borderId="68" xfId="0" applyNumberFormat="1" applyBorder="1"/>
    <xf numFmtId="42" fontId="0" fillId="0" borderId="100" xfId="0" applyNumberFormat="1" applyBorder="1"/>
    <xf numFmtId="42" fontId="0" fillId="0" borderId="92" xfId="0" applyNumberFormat="1" applyBorder="1"/>
    <xf numFmtId="0" fontId="2" fillId="18" borderId="2" xfId="0" applyFont="1" applyFill="1" applyBorder="1" applyAlignment="1">
      <alignment horizontal="center"/>
    </xf>
    <xf numFmtId="0" fontId="2" fillId="0" borderId="133" xfId="0" applyFont="1" applyBorder="1" applyAlignment="1">
      <alignment horizontal="center"/>
    </xf>
    <xf numFmtId="0" fontId="2" fillId="18" borderId="3" xfId="0" applyFont="1" applyFill="1" applyBorder="1" applyAlignment="1">
      <alignment horizontal="center"/>
    </xf>
    <xf numFmtId="0" fontId="2" fillId="0" borderId="165" xfId="0" applyFont="1" applyBorder="1" applyAlignment="1">
      <alignment horizontal="center"/>
    </xf>
    <xf numFmtId="0" fontId="38" fillId="0" borderId="0" xfId="0" applyFont="1"/>
    <xf numFmtId="166" fontId="61" fillId="14" borderId="2" xfId="4" applyNumberFormat="1" applyFont="1" applyFill="1" applyBorder="1" applyAlignment="1"/>
    <xf numFmtId="166" fontId="62" fillId="14" borderId="2" xfId="1" applyNumberFormat="1" applyFont="1" applyFill="1" applyBorder="1" applyAlignment="1">
      <alignment horizontal="right"/>
    </xf>
    <xf numFmtId="166" fontId="61" fillId="14" borderId="1" xfId="4" applyNumberFormat="1" applyFont="1" applyFill="1" applyBorder="1" applyAlignment="1"/>
    <xf numFmtId="166" fontId="62" fillId="14" borderId="1" xfId="1" applyNumberFormat="1" applyFont="1" applyFill="1" applyBorder="1" applyAlignment="1">
      <alignment horizontal="right"/>
    </xf>
    <xf numFmtId="0" fontId="11" fillId="11" borderId="171" xfId="1" applyFont="1" applyFill="1" applyBorder="1" applyAlignment="1">
      <alignment horizontal="left"/>
    </xf>
    <xf numFmtId="166" fontId="4" fillId="11" borderId="76" xfId="4" applyNumberFormat="1" applyFont="1" applyFill="1" applyBorder="1" applyAlignment="1">
      <alignment horizontal="center"/>
    </xf>
    <xf numFmtId="0" fontId="2" fillId="13" borderId="2" xfId="0" applyFont="1" applyFill="1" applyBorder="1"/>
    <xf numFmtId="0" fontId="0" fillId="13" borderId="4" xfId="0" applyFill="1" applyBorder="1"/>
    <xf numFmtId="0" fontId="2" fillId="0" borderId="0" xfId="0" applyFont="1" applyAlignment="1">
      <alignment vertical="center"/>
    </xf>
    <xf numFmtId="9" fontId="2" fillId="18" borderId="0" xfId="5" applyFont="1" applyFill="1" applyAlignment="1">
      <alignment horizontal="center" vertical="center"/>
    </xf>
    <xf numFmtId="0" fontId="37" fillId="0" borderId="2" xfId="0" applyFont="1" applyBorder="1" applyAlignment="1">
      <alignment wrapText="1"/>
    </xf>
    <xf numFmtId="166" fontId="17" fillId="0" borderId="152" xfId="4" applyNumberFormat="1" applyFont="1" applyFill="1" applyBorder="1" applyAlignment="1">
      <alignment horizontal="center"/>
    </xf>
    <xf numFmtId="166" fontId="17" fillId="0" borderId="43" xfId="4" applyNumberFormat="1" applyFont="1" applyFill="1" applyBorder="1" applyAlignment="1">
      <alignment horizontal="center"/>
    </xf>
    <xf numFmtId="166" fontId="17" fillId="2" borderId="43" xfId="4" applyNumberFormat="1" applyFont="1" applyFill="1" applyBorder="1" applyAlignment="1">
      <alignment horizontal="center"/>
    </xf>
    <xf numFmtId="166" fontId="20" fillId="6" borderId="17" xfId="4" applyNumberFormat="1" applyFont="1" applyFill="1" applyBorder="1" applyAlignment="1">
      <alignment horizontal="center"/>
    </xf>
    <xf numFmtId="166" fontId="20" fillId="7" borderId="54" xfId="4" applyNumberFormat="1" applyFont="1" applyFill="1" applyBorder="1" applyAlignment="1">
      <alignment horizontal="center"/>
    </xf>
    <xf numFmtId="166" fontId="34" fillId="0" borderId="54" xfId="4" applyNumberFormat="1" applyFont="1" applyFill="1" applyBorder="1" applyAlignment="1">
      <alignment horizontal="center"/>
    </xf>
    <xf numFmtId="166" fontId="34" fillId="0" borderId="47" xfId="4" applyNumberFormat="1" applyFont="1" applyFill="1" applyBorder="1" applyAlignment="1">
      <alignment horizontal="center"/>
    </xf>
    <xf numFmtId="0" fontId="0" fillId="4" borderId="172" xfId="0" applyFill="1" applyBorder="1"/>
    <xf numFmtId="167" fontId="0" fillId="0" borderId="173" xfId="3" applyNumberFormat="1" applyFont="1" applyFill="1" applyBorder="1" applyAlignment="1" applyProtection="1"/>
    <xf numFmtId="167" fontId="0" fillId="4" borderId="0" xfId="3" applyNumberFormat="1" applyFont="1" applyFill="1" applyBorder="1" applyAlignment="1" applyProtection="1"/>
    <xf numFmtId="167" fontId="0" fillId="4" borderId="172" xfId="3" applyNumberFormat="1" applyFont="1" applyFill="1" applyBorder="1" applyAlignment="1" applyProtection="1"/>
    <xf numFmtId="0" fontId="0" fillId="4" borderId="177" xfId="0" applyFill="1" applyBorder="1"/>
    <xf numFmtId="10" fontId="0" fillId="0" borderId="180" xfId="0" applyNumberFormat="1" applyBorder="1" applyAlignment="1">
      <alignment horizontal="center"/>
    </xf>
    <xf numFmtId="0" fontId="66" fillId="0" borderId="0" xfId="1" applyFont="1"/>
    <xf numFmtId="0" fontId="67" fillId="0" borderId="0" xfId="1" applyFont="1" applyAlignment="1">
      <alignment horizontal="center"/>
    </xf>
    <xf numFmtId="0" fontId="68" fillId="0" borderId="0" xfId="1" applyFont="1"/>
    <xf numFmtId="0" fontId="68" fillId="0" borderId="0" xfId="1" applyFont="1" applyAlignment="1">
      <alignment horizontal="center"/>
    </xf>
    <xf numFmtId="0" fontId="66" fillId="0" borderId="0" xfId="1" applyFont="1" applyAlignment="1">
      <alignment horizontal="center"/>
    </xf>
    <xf numFmtId="0" fontId="69" fillId="0" borderId="0" xfId="1" applyFont="1"/>
    <xf numFmtId="0" fontId="72" fillId="13" borderId="0" xfId="1" applyFont="1" applyFill="1"/>
    <xf numFmtId="0" fontId="66" fillId="13" borderId="0" xfId="1" applyFont="1" applyFill="1"/>
    <xf numFmtId="0" fontId="66" fillId="13" borderId="0" xfId="1" applyFont="1" applyFill="1" applyAlignment="1">
      <alignment horizontal="right"/>
    </xf>
    <xf numFmtId="0" fontId="66" fillId="13" borderId="0" xfId="1" applyFont="1" applyFill="1" applyAlignment="1">
      <alignment horizontal="center"/>
    </xf>
    <xf numFmtId="0" fontId="66" fillId="13" borderId="11" xfId="1" applyFont="1" applyFill="1" applyBorder="1"/>
    <xf numFmtId="0" fontId="66" fillId="13" borderId="11" xfId="1" applyFont="1" applyFill="1" applyBorder="1" applyAlignment="1">
      <alignment horizontal="center"/>
    </xf>
    <xf numFmtId="0" fontId="29" fillId="2" borderId="7" xfId="1" applyFont="1" applyFill="1" applyBorder="1"/>
    <xf numFmtId="2" fontId="29" fillId="13" borderId="7" xfId="1" applyNumberFormat="1" applyFont="1" applyFill="1" applyBorder="1"/>
    <xf numFmtId="2" fontId="29" fillId="13" borderId="0" xfId="1" applyNumberFormat="1" applyFont="1" applyFill="1"/>
    <xf numFmtId="0" fontId="29" fillId="13" borderId="7" xfId="1" applyFont="1" applyFill="1" applyBorder="1" applyAlignment="1">
      <alignment horizontal="center"/>
    </xf>
    <xf numFmtId="2" fontId="29" fillId="13" borderId="0" xfId="1" applyNumberFormat="1" applyFont="1" applyFill="1" applyAlignment="1">
      <alignment horizontal="center"/>
    </xf>
    <xf numFmtId="0" fontId="29" fillId="13" borderId="0" xfId="1" applyFont="1" applyFill="1" applyAlignment="1">
      <alignment horizontal="center"/>
    </xf>
    <xf numFmtId="2" fontId="29" fillId="13" borderId="7" xfId="1" applyNumberFormat="1" applyFont="1" applyFill="1" applyBorder="1" applyAlignment="1">
      <alignment horizontal="center"/>
    </xf>
    <xf numFmtId="0" fontId="29" fillId="13" borderId="7" xfId="1" applyFont="1" applyFill="1" applyBorder="1"/>
    <xf numFmtId="0" fontId="66" fillId="13" borderId="38" xfId="1" applyFont="1" applyFill="1" applyBorder="1"/>
    <xf numFmtId="2" fontId="66" fillId="13" borderId="38" xfId="1" applyNumberFormat="1" applyFont="1" applyFill="1" applyBorder="1"/>
    <xf numFmtId="2" fontId="29" fillId="13" borderId="38" xfId="1" applyNumberFormat="1" applyFont="1" applyFill="1" applyBorder="1"/>
    <xf numFmtId="2" fontId="66" fillId="0" borderId="0" xfId="1" applyNumberFormat="1" applyFont="1"/>
    <xf numFmtId="2" fontId="69" fillId="0" borderId="0" xfId="1" applyNumberFormat="1" applyFont="1"/>
    <xf numFmtId="2" fontId="29" fillId="2" borderId="7" xfId="1" applyNumberFormat="1" applyFont="1" applyFill="1" applyBorder="1"/>
    <xf numFmtId="2" fontId="29" fillId="13" borderId="0" xfId="3" applyNumberFormat="1" applyFont="1" applyFill="1" applyBorder="1"/>
    <xf numFmtId="2" fontId="29" fillId="13" borderId="0" xfId="3" applyNumberFormat="1" applyFont="1" applyFill="1" applyBorder="1" applyAlignment="1">
      <alignment horizontal="center"/>
    </xf>
    <xf numFmtId="2" fontId="29" fillId="13" borderId="0" xfId="3" applyNumberFormat="1" applyFont="1" applyFill="1" applyAlignment="1">
      <alignment horizontal="center"/>
    </xf>
    <xf numFmtId="0" fontId="66" fillId="18" borderId="0" xfId="1" applyFont="1" applyFill="1"/>
    <xf numFmtId="2" fontId="66" fillId="18" borderId="0" xfId="1" applyNumberFormat="1" applyFont="1" applyFill="1"/>
    <xf numFmtId="0" fontId="73" fillId="18" borderId="0" xfId="1" applyFont="1" applyFill="1"/>
    <xf numFmtId="0" fontId="73" fillId="18" borderId="0" xfId="1" applyFont="1" applyFill="1" applyAlignment="1">
      <alignment horizontal="right" vertical="center"/>
    </xf>
    <xf numFmtId="0" fontId="74" fillId="18" borderId="0" xfId="1" applyFont="1" applyFill="1"/>
    <xf numFmtId="0" fontId="70" fillId="10" borderId="0" xfId="1" applyFont="1" applyFill="1" applyAlignment="1">
      <alignment horizontal="center"/>
    </xf>
    <xf numFmtId="0" fontId="70" fillId="10" borderId="0" xfId="1" applyFont="1" applyFill="1"/>
    <xf numFmtId="0" fontId="70" fillId="10" borderId="11" xfId="1" applyFont="1" applyFill="1" applyBorder="1" applyAlignment="1">
      <alignment horizontal="center"/>
    </xf>
    <xf numFmtId="0" fontId="70" fillId="10" borderId="11" xfId="1" applyFont="1" applyFill="1" applyBorder="1"/>
    <xf numFmtId="0" fontId="71" fillId="10" borderId="11" xfId="1" applyFont="1" applyFill="1" applyBorder="1"/>
    <xf numFmtId="0" fontId="41" fillId="2" borderId="0" xfId="0" applyFont="1" applyFill="1" applyAlignment="1">
      <alignment horizontal="center"/>
    </xf>
    <xf numFmtId="0" fontId="42" fillId="2" borderId="0" xfId="0" applyFont="1" applyFill="1" applyAlignment="1">
      <alignment horizontal="left" wrapText="1"/>
    </xf>
    <xf numFmtId="0" fontId="50" fillId="4" borderId="0" xfId="0" applyFont="1" applyFill="1"/>
    <xf numFmtId="0" fontId="48" fillId="16" borderId="0" xfId="0" applyFont="1" applyFill="1" applyAlignment="1">
      <alignment vertical="top" wrapText="1"/>
    </xf>
    <xf numFmtId="0" fontId="4" fillId="0" borderId="0" xfId="1" applyFont="1" applyProtection="1">
      <protection locked="0"/>
    </xf>
    <xf numFmtId="3" fontId="16" fillId="0" borderId="186" xfId="1" applyNumberFormat="1" applyFont="1" applyBorder="1"/>
    <xf numFmtId="0" fontId="16" fillId="13" borderId="10" xfId="1" applyFont="1" applyFill="1" applyBorder="1" applyAlignment="1">
      <alignment horizontal="center"/>
    </xf>
    <xf numFmtId="0" fontId="16" fillId="13" borderId="187" xfId="1" applyFont="1" applyFill="1" applyBorder="1" applyAlignment="1">
      <alignment horizontal="center"/>
    </xf>
    <xf numFmtId="3" fontId="16" fillId="0" borderId="188" xfId="1" applyNumberFormat="1" applyFont="1" applyBorder="1"/>
    <xf numFmtId="0" fontId="16" fillId="13" borderId="11" xfId="1" applyFont="1" applyFill="1" applyBorder="1" applyAlignment="1">
      <alignment horizontal="center"/>
    </xf>
    <xf numFmtId="3" fontId="16" fillId="0" borderId="189" xfId="1" applyNumberFormat="1" applyFont="1" applyBorder="1"/>
    <xf numFmtId="3" fontId="16" fillId="0" borderId="190" xfId="1" applyNumberFormat="1" applyFont="1" applyBorder="1"/>
    <xf numFmtId="3" fontId="16" fillId="0" borderId="191" xfId="1" applyNumberFormat="1" applyFont="1" applyBorder="1"/>
    <xf numFmtId="3" fontId="16" fillId="0" borderId="192" xfId="1" applyNumberFormat="1" applyFont="1" applyBorder="1"/>
    <xf numFmtId="0" fontId="16" fillId="13" borderId="193" xfId="1" applyFont="1" applyFill="1" applyBorder="1" applyAlignment="1">
      <alignment horizontal="center"/>
    </xf>
    <xf numFmtId="0" fontId="16" fillId="13" borderId="194" xfId="1" applyFont="1" applyFill="1" applyBorder="1" applyAlignment="1">
      <alignment horizontal="center"/>
    </xf>
    <xf numFmtId="0" fontId="16" fillId="13" borderId="195" xfId="1" applyFont="1" applyFill="1" applyBorder="1" applyAlignment="1">
      <alignment horizontal="center"/>
    </xf>
    <xf numFmtId="3" fontId="16" fillId="0" borderId="196" xfId="1" applyNumberFormat="1" applyFont="1" applyBorder="1"/>
    <xf numFmtId="0" fontId="16" fillId="13" borderId="197" xfId="1" applyFont="1" applyFill="1" applyBorder="1" applyAlignment="1">
      <alignment horizontal="center"/>
    </xf>
    <xf numFmtId="0" fontId="16" fillId="13" borderId="198" xfId="1" applyFont="1" applyFill="1" applyBorder="1" applyAlignment="1">
      <alignment horizontal="center"/>
    </xf>
    <xf numFmtId="3" fontId="16" fillId="0" borderId="199" xfId="1" applyNumberFormat="1" applyFont="1" applyBorder="1"/>
    <xf numFmtId="0" fontId="16" fillId="13" borderId="200" xfId="1" applyFont="1" applyFill="1" applyBorder="1" applyAlignment="1">
      <alignment horizontal="center"/>
    </xf>
    <xf numFmtId="0" fontId="57" fillId="0" borderId="0" xfId="0" applyFont="1" applyAlignment="1">
      <alignment horizontal="left"/>
    </xf>
    <xf numFmtId="0" fontId="0" fillId="18" borderId="0" xfId="0" applyFill="1"/>
    <xf numFmtId="44" fontId="0" fillId="18" borderId="5" xfId="0" applyNumberFormat="1" applyFill="1" applyBorder="1"/>
    <xf numFmtId="0" fontId="0" fillId="18" borderId="98" xfId="0" applyFill="1" applyBorder="1"/>
    <xf numFmtId="44" fontId="0" fillId="18" borderId="103" xfId="0" applyNumberFormat="1" applyFill="1" applyBorder="1"/>
    <xf numFmtId="0" fontId="2" fillId="0" borderId="0" xfId="0" applyFont="1" applyAlignment="1">
      <alignment horizontal="center"/>
    </xf>
    <xf numFmtId="0" fontId="0" fillId="18" borderId="5" xfId="0" applyFill="1" applyBorder="1"/>
    <xf numFmtId="0" fontId="0" fillId="18" borderId="103" xfId="0" applyFill="1" applyBorder="1"/>
    <xf numFmtId="0" fontId="0" fillId="20" borderId="114" xfId="0" applyFill="1" applyBorder="1" applyAlignment="1">
      <alignment horizontal="center" vertical="center"/>
    </xf>
    <xf numFmtId="0" fontId="0" fillId="20" borderId="1" xfId="0" applyFill="1" applyBorder="1" applyAlignment="1">
      <alignment horizontal="center" vertical="center"/>
    </xf>
    <xf numFmtId="0" fontId="2" fillId="20" borderId="28" xfId="0" applyFont="1" applyFill="1" applyBorder="1" applyAlignment="1">
      <alignment horizontal="center" vertical="center"/>
    </xf>
    <xf numFmtId="0" fontId="0" fillId="18" borderId="142" xfId="0" applyFill="1" applyBorder="1"/>
    <xf numFmtId="0" fontId="0" fillId="18" borderId="143" xfId="0" applyFill="1" applyBorder="1"/>
    <xf numFmtId="44" fontId="0" fillId="18" borderId="143" xfId="0" applyNumberFormat="1" applyFill="1" applyBorder="1"/>
    <xf numFmtId="0" fontId="0" fillId="18" borderId="89" xfId="0" applyFill="1" applyBorder="1" applyAlignment="1">
      <alignment horizontal="center"/>
    </xf>
    <xf numFmtId="0" fontId="0" fillId="18" borderId="143" xfId="0" applyFill="1" applyBorder="1" applyAlignment="1">
      <alignment horizontal="center"/>
    </xf>
    <xf numFmtId="0" fontId="2" fillId="13" borderId="24" xfId="0" applyFont="1" applyFill="1" applyBorder="1" applyAlignment="1">
      <alignment horizontal="center"/>
    </xf>
    <xf numFmtId="0" fontId="2" fillId="13" borderId="166" xfId="0" applyFont="1" applyFill="1" applyBorder="1" applyAlignment="1">
      <alignment horizontal="center"/>
    </xf>
    <xf numFmtId="0" fontId="0" fillId="13" borderId="22" xfId="0" applyFill="1" applyBorder="1" applyAlignment="1">
      <alignment horizontal="center"/>
    </xf>
    <xf numFmtId="42" fontId="0" fillId="13" borderId="167" xfId="0" applyNumberFormat="1" applyFill="1" applyBorder="1"/>
    <xf numFmtId="0" fontId="0" fillId="13" borderId="168" xfId="0" applyFill="1" applyBorder="1" applyAlignment="1">
      <alignment horizontal="center"/>
    </xf>
    <xf numFmtId="42" fontId="0" fillId="13" borderId="169" xfId="0" applyNumberFormat="1" applyFill="1" applyBorder="1"/>
    <xf numFmtId="0" fontId="0" fillId="13" borderId="37" xfId="0" applyFill="1" applyBorder="1" applyAlignment="1">
      <alignment horizontal="center"/>
    </xf>
    <xf numFmtId="42" fontId="0" fillId="13" borderId="170" xfId="0" applyNumberFormat="1" applyFill="1" applyBorder="1"/>
    <xf numFmtId="3" fontId="9" fillId="18" borderId="1" xfId="1" applyNumberFormat="1" applyFont="1" applyFill="1" applyBorder="1" applyAlignment="1">
      <alignment horizontal="center"/>
    </xf>
    <xf numFmtId="5" fontId="2" fillId="0" borderId="115" xfId="0" applyNumberFormat="1" applyFont="1" applyBorder="1" applyAlignment="1">
      <alignment horizontal="center"/>
    </xf>
    <xf numFmtId="5" fontId="2" fillId="0" borderId="1" xfId="0" applyNumberFormat="1" applyFont="1" applyBorder="1" applyAlignment="1">
      <alignment horizontal="center"/>
    </xf>
    <xf numFmtId="164" fontId="2" fillId="0" borderId="9" xfId="0" applyNumberFormat="1" applyFont="1" applyBorder="1" applyAlignment="1">
      <alignment horizontal="center"/>
    </xf>
    <xf numFmtId="169"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6" fillId="2" borderId="0" xfId="1" applyFont="1" applyFill="1"/>
    <xf numFmtId="0" fontId="18" fillId="2" borderId="0" xfId="1" applyFont="1" applyFill="1"/>
    <xf numFmtId="10" fontId="0" fillId="0" borderId="201" xfId="0" applyNumberFormat="1" applyBorder="1" applyAlignment="1">
      <alignment horizontal="center"/>
    </xf>
    <xf numFmtId="0" fontId="0" fillId="0" borderId="172" xfId="0" applyBorder="1" applyAlignment="1">
      <alignment horizontal="left"/>
    </xf>
    <xf numFmtId="0" fontId="0" fillId="0" borderId="0" xfId="0" applyAlignment="1">
      <alignment horizontal="left"/>
    </xf>
    <xf numFmtId="0" fontId="0" fillId="0" borderId="183" xfId="0" applyBorder="1" applyAlignment="1">
      <alignment horizontal="left"/>
    </xf>
    <xf numFmtId="10" fontId="0" fillId="2" borderId="0" xfId="0" applyNumberFormat="1" applyFill="1" applyAlignment="1">
      <alignment horizontal="center"/>
    </xf>
    <xf numFmtId="0" fontId="77" fillId="2" borderId="0" xfId="1" applyFont="1" applyFill="1"/>
    <xf numFmtId="167" fontId="3" fillId="13" borderId="1" xfId="3" applyNumberFormat="1" applyFont="1" applyFill="1" applyBorder="1" applyAlignment="1" applyProtection="1">
      <alignment horizontal="center"/>
      <protection locked="0"/>
    </xf>
    <xf numFmtId="0" fontId="3" fillId="0" borderId="173" xfId="0" applyFont="1" applyBorder="1" applyAlignment="1">
      <alignment horizontal="left"/>
    </xf>
    <xf numFmtId="0" fontId="3" fillId="0" borderId="174" xfId="0" applyFont="1" applyBorder="1" applyAlignment="1">
      <alignment horizontal="left"/>
    </xf>
    <xf numFmtId="0" fontId="3" fillId="0" borderId="175" xfId="0" applyFont="1" applyBorder="1" applyAlignment="1">
      <alignment horizontal="left"/>
    </xf>
    <xf numFmtId="0" fontId="78" fillId="13" borderId="0" xfId="6" applyFill="1"/>
    <xf numFmtId="10" fontId="3" fillId="13" borderId="1" xfId="3" applyNumberFormat="1" applyFont="1" applyFill="1" applyBorder="1" applyAlignment="1" applyProtection="1">
      <alignment horizontal="center"/>
      <protection locked="0"/>
    </xf>
    <xf numFmtId="167" fontId="0" fillId="0" borderId="177" xfId="3" applyNumberFormat="1" applyFont="1" applyFill="1" applyBorder="1" applyAlignment="1" applyProtection="1"/>
    <xf numFmtId="166" fontId="3" fillId="23" borderId="1" xfId="4" applyNumberFormat="1" applyFont="1" applyFill="1" applyBorder="1" applyAlignment="1" applyProtection="1">
      <alignment horizontal="center"/>
    </xf>
    <xf numFmtId="166" fontId="3" fillId="23" borderId="34" xfId="4" applyNumberFormat="1" applyFont="1" applyFill="1" applyBorder="1" applyAlignment="1" applyProtection="1">
      <alignment horizontal="center"/>
    </xf>
    <xf numFmtId="166" fontId="3" fillId="24" borderId="1" xfId="4" applyNumberFormat="1" applyFont="1" applyFill="1" applyBorder="1" applyAlignment="1" applyProtection="1">
      <alignment horizontal="center"/>
    </xf>
    <xf numFmtId="166" fontId="3" fillId="24" borderId="34" xfId="4" applyNumberFormat="1" applyFont="1" applyFill="1" applyBorder="1" applyAlignment="1" applyProtection="1">
      <alignment horizontal="center"/>
    </xf>
    <xf numFmtId="0" fontId="2" fillId="14" borderId="0" xfId="0" applyFont="1" applyFill="1" applyAlignment="1">
      <alignment horizontal="left" wrapText="1"/>
    </xf>
    <xf numFmtId="0" fontId="41" fillId="14" borderId="0" xfId="0" applyFont="1" applyFill="1" applyAlignment="1">
      <alignment horizontal="center"/>
    </xf>
    <xf numFmtId="0" fontId="0" fillId="0" borderId="176" xfId="0" applyBorder="1" applyAlignment="1">
      <alignment horizontal="left"/>
    </xf>
    <xf numFmtId="0" fontId="0" fillId="0" borderId="177" xfId="0" applyBorder="1" applyAlignment="1">
      <alignment horizontal="left"/>
    </xf>
    <xf numFmtId="0" fontId="0" fillId="0" borderId="173" xfId="0" applyBorder="1" applyAlignment="1">
      <alignment horizontal="center"/>
    </xf>
    <xf numFmtId="0" fontId="0" fillId="0" borderId="175" xfId="0" applyBorder="1" applyAlignment="1">
      <alignment horizontal="center"/>
    </xf>
    <xf numFmtId="0" fontId="65" fillId="21" borderId="172" xfId="0" applyFont="1" applyFill="1" applyBorder="1" applyAlignment="1">
      <alignment horizontal="center" vertical="center"/>
    </xf>
    <xf numFmtId="0" fontId="65" fillId="21" borderId="0" xfId="0" applyFont="1" applyFill="1" applyAlignment="1">
      <alignment horizontal="center" vertical="center"/>
    </xf>
    <xf numFmtId="9" fontId="0" fillId="4" borderId="0" xfId="0" applyNumberFormat="1" applyFill="1" applyAlignment="1">
      <alignment horizontal="center"/>
    </xf>
    <xf numFmtId="0" fontId="0" fillId="4" borderId="0" xfId="0" applyFill="1" applyAlignment="1">
      <alignment horizontal="left"/>
    </xf>
    <xf numFmtId="0" fontId="65" fillId="21" borderId="173" xfId="0" applyFont="1" applyFill="1" applyBorder="1" applyAlignment="1">
      <alignment horizontal="center" vertical="center"/>
    </xf>
    <xf numFmtId="0" fontId="65" fillId="21" borderId="174" xfId="0" applyFont="1" applyFill="1" applyBorder="1" applyAlignment="1">
      <alignment horizontal="center" vertical="center"/>
    </xf>
    <xf numFmtId="0" fontId="65" fillId="21" borderId="175" xfId="0" applyFont="1" applyFill="1" applyBorder="1" applyAlignment="1">
      <alignment horizontal="center" vertical="center"/>
    </xf>
    <xf numFmtId="9" fontId="0" fillId="0" borderId="172" xfId="0" applyNumberFormat="1" applyBorder="1" applyAlignment="1">
      <alignment horizontal="center"/>
    </xf>
    <xf numFmtId="9" fontId="0" fillId="0" borderId="0" xfId="0" applyNumberFormat="1" applyAlignment="1">
      <alignment horizontal="center"/>
    </xf>
    <xf numFmtId="0" fontId="65" fillId="21" borderId="172" xfId="0" applyFont="1" applyFill="1" applyBorder="1" applyAlignment="1">
      <alignment vertical="center"/>
    </xf>
    <xf numFmtId="0" fontId="65" fillId="21" borderId="0" xfId="0" applyFont="1" applyFill="1" applyAlignment="1">
      <alignment vertical="center"/>
    </xf>
    <xf numFmtId="0" fontId="2" fillId="22" borderId="172" xfId="0" applyFont="1" applyFill="1" applyBorder="1" applyAlignment="1">
      <alignment horizontal="center"/>
    </xf>
    <xf numFmtId="0" fontId="2" fillId="22" borderId="0" xfId="0" applyFont="1" applyFill="1" applyAlignment="1">
      <alignment horizontal="center"/>
    </xf>
    <xf numFmtId="0" fontId="3" fillId="0" borderId="178" xfId="0" applyFont="1" applyBorder="1" applyAlignment="1">
      <alignment horizontal="left"/>
    </xf>
    <xf numFmtId="0" fontId="3" fillId="0" borderId="181" xfId="0" applyFont="1" applyBorder="1" applyAlignment="1">
      <alignment horizontal="left"/>
    </xf>
    <xf numFmtId="0" fontId="3" fillId="0" borderId="179" xfId="0" applyFont="1" applyBorder="1" applyAlignment="1">
      <alignment horizontal="left"/>
    </xf>
    <xf numFmtId="10" fontId="3" fillId="0" borderId="176" xfId="0" applyNumberFormat="1" applyFont="1" applyBorder="1" applyAlignment="1">
      <alignment horizontal="left"/>
    </xf>
    <xf numFmtId="10" fontId="3" fillId="0" borderId="177" xfId="0" applyNumberFormat="1" applyFont="1" applyBorder="1" applyAlignment="1">
      <alignment horizontal="left"/>
    </xf>
    <xf numFmtId="10" fontId="3" fillId="0" borderId="182" xfId="0" applyNumberFormat="1" applyFont="1" applyBorder="1" applyAlignment="1">
      <alignment horizontal="left"/>
    </xf>
    <xf numFmtId="0" fontId="0" fillId="0" borderId="172" xfId="0" applyBorder="1" applyAlignment="1">
      <alignment horizontal="left"/>
    </xf>
    <xf numFmtId="0" fontId="0" fillId="0" borderId="0" xfId="0" applyAlignment="1">
      <alignment horizontal="left"/>
    </xf>
    <xf numFmtId="0" fontId="0" fillId="0" borderId="183" xfId="0" applyBorder="1" applyAlignment="1">
      <alignment horizontal="left"/>
    </xf>
    <xf numFmtId="0" fontId="0" fillId="0" borderId="173" xfId="0" applyBorder="1" applyAlignment="1">
      <alignment horizontal="left"/>
    </xf>
    <xf numFmtId="0" fontId="0" fillId="0" borderId="174" xfId="0" applyBorder="1" applyAlignment="1">
      <alignment horizontal="left"/>
    </xf>
    <xf numFmtId="0" fontId="0" fillId="0" borderId="175" xfId="0" applyBorder="1" applyAlignment="1">
      <alignment horizontal="left"/>
    </xf>
    <xf numFmtId="0" fontId="0" fillId="0" borderId="172" xfId="0" applyBorder="1" applyAlignment="1">
      <alignment horizontal="center"/>
    </xf>
    <xf numFmtId="0" fontId="0" fillId="0" borderId="0" xfId="0" applyAlignment="1">
      <alignment horizontal="center"/>
    </xf>
    <xf numFmtId="0" fontId="42" fillId="14" borderId="0" xfId="0" applyFont="1" applyFill="1" applyAlignment="1">
      <alignment horizontal="left" wrapText="1"/>
    </xf>
    <xf numFmtId="14" fontId="0" fillId="0" borderId="173" xfId="0" applyNumberFormat="1" applyBorder="1" applyAlignment="1">
      <alignment horizontal="left"/>
    </xf>
    <xf numFmtId="14" fontId="0" fillId="0" borderId="174" xfId="0" applyNumberFormat="1" applyBorder="1" applyAlignment="1">
      <alignment horizontal="left"/>
    </xf>
    <xf numFmtId="49" fontId="0" fillId="0" borderId="173" xfId="0" applyNumberFormat="1" applyBorder="1" applyAlignment="1">
      <alignment horizontal="left"/>
    </xf>
    <xf numFmtId="49" fontId="0" fillId="0" borderId="174" xfId="0" applyNumberFormat="1" applyBorder="1" applyAlignment="1">
      <alignment horizontal="left"/>
    </xf>
    <xf numFmtId="3" fontId="0" fillId="0" borderId="173" xfId="0" applyNumberFormat="1" applyBorder="1" applyAlignment="1">
      <alignment horizontal="left"/>
    </xf>
    <xf numFmtId="3" fontId="0" fillId="0" borderId="174" xfId="0" applyNumberFormat="1" applyBorder="1" applyAlignment="1">
      <alignment horizontal="left"/>
    </xf>
    <xf numFmtId="0" fontId="0" fillId="0" borderId="182" xfId="0" applyBorder="1" applyAlignment="1">
      <alignment horizontal="left"/>
    </xf>
    <xf numFmtId="49" fontId="0" fillId="0" borderId="175" xfId="0" applyNumberFormat="1" applyBorder="1" applyAlignment="1">
      <alignment horizontal="left"/>
    </xf>
    <xf numFmtId="0" fontId="0" fillId="0" borderId="172" xfId="0" applyBorder="1" applyAlignment="1">
      <alignment horizontal="left" vertical="center" wrapText="1"/>
    </xf>
    <xf numFmtId="0" fontId="0" fillId="0" borderId="0" xfId="0" applyAlignment="1">
      <alignment horizontal="left" vertical="center" wrapText="1"/>
    </xf>
    <xf numFmtId="0" fontId="0" fillId="0" borderId="183" xfId="0" applyBorder="1" applyAlignment="1">
      <alignment horizontal="left" vertical="center" wrapText="1"/>
    </xf>
    <xf numFmtId="0" fontId="0" fillId="0" borderId="178" xfId="0" applyBorder="1" applyAlignment="1">
      <alignment horizontal="left" vertical="center" wrapText="1"/>
    </xf>
    <xf numFmtId="0" fontId="0" fillId="0" borderId="181" xfId="0" applyBorder="1" applyAlignment="1">
      <alignment horizontal="left" vertical="center" wrapText="1"/>
    </xf>
    <xf numFmtId="0" fontId="0" fillId="0" borderId="179" xfId="0" applyBorder="1" applyAlignment="1">
      <alignment horizontal="left" vertical="center" wrapText="1"/>
    </xf>
    <xf numFmtId="0" fontId="0" fillId="0" borderId="184" xfId="0" applyBorder="1" applyAlignment="1">
      <alignment horizontal="left"/>
    </xf>
    <xf numFmtId="0" fontId="0" fillId="0" borderId="185" xfId="0" applyBorder="1" applyAlignment="1">
      <alignment horizontal="left"/>
    </xf>
    <xf numFmtId="0" fontId="0" fillId="0" borderId="178" xfId="0" applyBorder="1" applyAlignment="1">
      <alignment horizontal="left"/>
    </xf>
    <xf numFmtId="0" fontId="0" fillId="0" borderId="181" xfId="0" applyBorder="1" applyAlignment="1">
      <alignment horizontal="left"/>
    </xf>
    <xf numFmtId="0" fontId="65" fillId="0" borderId="0" xfId="0" applyFont="1" applyAlignment="1">
      <alignment horizontal="center" vertical="center"/>
    </xf>
    <xf numFmtId="0" fontId="2" fillId="2" borderId="0" xfId="0" applyFont="1" applyFill="1" applyAlignment="1">
      <alignment horizontal="center"/>
    </xf>
    <xf numFmtId="0" fontId="3" fillId="2" borderId="0" xfId="0" applyFont="1" applyFill="1" applyAlignment="1">
      <alignment horizontal="center"/>
    </xf>
    <xf numFmtId="10" fontId="3" fillId="2" borderId="0" xfId="0" applyNumberFormat="1" applyFont="1" applyFill="1" applyAlignment="1">
      <alignment horizontal="center"/>
    </xf>
    <xf numFmtId="0" fontId="3" fillId="0" borderId="173" xfId="0" applyFont="1" applyBorder="1" applyAlignment="1">
      <alignment horizontal="left"/>
    </xf>
    <xf numFmtId="0" fontId="3" fillId="0" borderId="174" xfId="0" applyFont="1" applyBorder="1" applyAlignment="1">
      <alignment horizontal="left"/>
    </xf>
    <xf numFmtId="0" fontId="3" fillId="0" borderId="175" xfId="0" applyFont="1" applyBorder="1" applyAlignment="1">
      <alignment horizontal="left"/>
    </xf>
    <xf numFmtId="0" fontId="38" fillId="4" borderId="0" xfId="0" applyFont="1" applyFill="1" applyAlignment="1">
      <alignment horizontal="left" wrapText="1"/>
    </xf>
    <xf numFmtId="0" fontId="4" fillId="2" borderId="18" xfId="1" applyFont="1" applyFill="1" applyBorder="1" applyAlignment="1" applyProtection="1">
      <alignment horizontal="right"/>
      <protection locked="0"/>
    </xf>
    <xf numFmtId="0" fontId="4" fillId="2" borderId="44" xfId="1" applyFont="1" applyFill="1" applyBorder="1" applyAlignment="1" applyProtection="1">
      <alignment horizontal="right"/>
      <protection locked="0"/>
    </xf>
    <xf numFmtId="0" fontId="4" fillId="2" borderId="50" xfId="1" applyFont="1" applyFill="1" applyBorder="1" applyAlignment="1" applyProtection="1">
      <alignment horizontal="right"/>
      <protection locked="0"/>
    </xf>
    <xf numFmtId="0" fontId="4" fillId="2" borderId="24" xfId="1" applyFont="1" applyFill="1" applyBorder="1" applyAlignment="1" applyProtection="1">
      <alignment horizontal="right"/>
      <protection locked="0"/>
    </xf>
    <xf numFmtId="0" fontId="4" fillId="2" borderId="3" xfId="1" applyFont="1" applyFill="1" applyBorder="1" applyAlignment="1" applyProtection="1">
      <alignment horizontal="right"/>
      <protection locked="0"/>
    </xf>
    <xf numFmtId="0" fontId="4" fillId="2" borderId="52" xfId="1" applyFont="1" applyFill="1" applyBorder="1" applyAlignment="1" applyProtection="1">
      <alignment horizontal="right"/>
      <protection locked="0"/>
    </xf>
    <xf numFmtId="0" fontId="34" fillId="4" borderId="15" xfId="1" applyFont="1" applyFill="1" applyBorder="1" applyAlignment="1">
      <alignment horizontal="center"/>
    </xf>
    <xf numFmtId="0" fontId="6" fillId="0" borderId="2" xfId="1" applyFont="1" applyBorder="1" applyAlignment="1">
      <alignment horizontal="right"/>
    </xf>
    <xf numFmtId="0" fontId="6" fillId="0" borderId="3" xfId="1" applyFont="1" applyBorder="1" applyAlignment="1">
      <alignment horizontal="right"/>
    </xf>
    <xf numFmtId="0" fontId="8" fillId="0" borderId="6" xfId="1" applyFont="1" applyBorder="1" applyAlignment="1">
      <alignment horizontal="right" vertical="center"/>
    </xf>
    <xf numFmtId="0" fontId="8" fillId="0" borderId="7" xfId="1" applyFont="1" applyBorder="1" applyAlignment="1">
      <alignment horizontal="right" vertical="center"/>
    </xf>
    <xf numFmtId="0" fontId="8" fillId="0" borderId="10" xfId="1" applyFont="1" applyBorder="1" applyAlignment="1">
      <alignment horizontal="right" vertical="center"/>
    </xf>
    <xf numFmtId="0" fontId="8" fillId="0" borderId="11" xfId="1" applyFont="1" applyBorder="1" applyAlignment="1">
      <alignment horizontal="right" vertical="center"/>
    </xf>
    <xf numFmtId="0" fontId="8" fillId="0" borderId="2" xfId="1" applyFont="1" applyBorder="1" applyAlignment="1">
      <alignment horizontal="right"/>
    </xf>
    <xf numFmtId="0" fontId="8" fillId="0" borderId="4" xfId="1" applyFont="1" applyBorder="1" applyAlignment="1">
      <alignment horizontal="right"/>
    </xf>
    <xf numFmtId="0" fontId="8" fillId="0" borderId="6" xfId="1" applyFont="1" applyBorder="1" applyAlignment="1">
      <alignment horizontal="right"/>
    </xf>
    <xf numFmtId="0" fontId="8" fillId="0" borderId="8" xfId="1" applyFont="1" applyBorder="1" applyAlignment="1">
      <alignment horizontal="right"/>
    </xf>
    <xf numFmtId="0" fontId="8" fillId="0" borderId="1" xfId="1" applyFont="1" applyBorder="1" applyAlignment="1">
      <alignment horizontal="right"/>
    </xf>
    <xf numFmtId="0" fontId="6" fillId="15" borderId="2" xfId="1" applyFont="1" applyFill="1" applyBorder="1" applyAlignment="1" applyProtection="1">
      <alignment horizontal="left"/>
      <protection locked="0"/>
    </xf>
    <xf numFmtId="0" fontId="6" fillId="15" borderId="3" xfId="1" applyFont="1" applyFill="1" applyBorder="1" applyAlignment="1" applyProtection="1">
      <alignment horizontal="left"/>
      <protection locked="0"/>
    </xf>
    <xf numFmtId="0" fontId="6" fillId="15" borderId="4" xfId="1" applyFont="1" applyFill="1" applyBorder="1" applyAlignment="1" applyProtection="1">
      <alignment horizontal="left"/>
      <protection locked="0"/>
    </xf>
    <xf numFmtId="0" fontId="8" fillId="15" borderId="6" xfId="1" applyFont="1" applyFill="1" applyBorder="1" applyAlignment="1" applyProtection="1">
      <alignment horizontal="left" vertical="center" wrapText="1"/>
      <protection locked="0"/>
    </xf>
    <xf numFmtId="0" fontId="8" fillId="15" borderId="7" xfId="1" applyFont="1" applyFill="1" applyBorder="1" applyAlignment="1" applyProtection="1">
      <alignment horizontal="left" vertical="center" wrapText="1"/>
      <protection locked="0"/>
    </xf>
    <xf numFmtId="0" fontId="8" fillId="15" borderId="8" xfId="1" applyFont="1" applyFill="1" applyBorder="1" applyAlignment="1" applyProtection="1">
      <alignment horizontal="left" vertical="center" wrapText="1"/>
      <protection locked="0"/>
    </xf>
    <xf numFmtId="0" fontId="8" fillId="15" borderId="10" xfId="1" applyFont="1" applyFill="1" applyBorder="1" applyAlignment="1" applyProtection="1">
      <alignment horizontal="left" vertical="center" wrapText="1"/>
      <protection locked="0"/>
    </xf>
    <xf numFmtId="0" fontId="8" fillId="15" borderId="11" xfId="1" applyFont="1" applyFill="1" applyBorder="1" applyAlignment="1" applyProtection="1">
      <alignment horizontal="left" vertical="center" wrapText="1"/>
      <protection locked="0"/>
    </xf>
    <xf numFmtId="0" fontId="8" fillId="15" borderId="12" xfId="1" applyFont="1" applyFill="1" applyBorder="1" applyAlignment="1" applyProtection="1">
      <alignment horizontal="left" vertical="center" wrapText="1"/>
      <protection locked="0"/>
    </xf>
    <xf numFmtId="0" fontId="5" fillId="4" borderId="40" xfId="1" applyFont="1" applyFill="1" applyBorder="1" applyAlignment="1">
      <alignment horizontal="right"/>
    </xf>
    <xf numFmtId="0" fontId="5" fillId="4" borderId="41" xfId="1" applyFont="1" applyFill="1" applyBorder="1" applyAlignment="1">
      <alignment horizontal="right"/>
    </xf>
    <xf numFmtId="0" fontId="5" fillId="4" borderId="48" xfId="1" applyFont="1" applyFill="1" applyBorder="1" applyAlignment="1">
      <alignment horizontal="right"/>
    </xf>
    <xf numFmtId="0" fontId="34" fillId="4" borderId="14" xfId="1" applyFont="1" applyFill="1" applyBorder="1" applyAlignment="1">
      <alignment horizontal="center"/>
    </xf>
    <xf numFmtId="0" fontId="5" fillId="20" borderId="147" xfId="1" applyFont="1" applyFill="1" applyBorder="1" applyAlignment="1">
      <alignment horizontal="center"/>
    </xf>
    <xf numFmtId="0" fontId="5" fillId="20" borderId="148" xfId="1" applyFont="1" applyFill="1" applyBorder="1" applyAlignment="1">
      <alignment horizontal="center"/>
    </xf>
    <xf numFmtId="9" fontId="5" fillId="2" borderId="147" xfId="1" applyNumberFormat="1" applyFont="1" applyFill="1" applyBorder="1" applyAlignment="1" applyProtection="1">
      <alignment horizontal="center"/>
      <protection locked="0"/>
    </xf>
    <xf numFmtId="0" fontId="5" fillId="2" borderId="148" xfId="1" applyFont="1" applyFill="1" applyBorder="1" applyAlignment="1" applyProtection="1">
      <alignment horizontal="center"/>
      <protection locked="0"/>
    </xf>
    <xf numFmtId="0" fontId="7" fillId="2" borderId="1" xfId="1" applyFont="1" applyFill="1" applyBorder="1" applyAlignment="1">
      <alignment horizontal="center"/>
    </xf>
    <xf numFmtId="9" fontId="7" fillId="15" borderId="1" xfId="3" quotePrefix="1" applyFont="1" applyFill="1" applyBorder="1" applyAlignment="1" applyProtection="1">
      <alignment horizontal="center" vertical="center"/>
      <protection locked="0"/>
    </xf>
    <xf numFmtId="0" fontId="34" fillId="3" borderId="14" xfId="1" applyFont="1" applyFill="1" applyBorder="1" applyAlignment="1">
      <alignment horizontal="left"/>
    </xf>
    <xf numFmtId="0" fontId="34" fillId="3" borderId="15" xfId="1" applyFont="1" applyFill="1" applyBorder="1" applyAlignment="1">
      <alignment horizontal="left"/>
    </xf>
    <xf numFmtId="0" fontId="34" fillId="3" borderId="16" xfId="1" applyFont="1" applyFill="1" applyBorder="1" applyAlignment="1">
      <alignment horizontal="left"/>
    </xf>
    <xf numFmtId="0" fontId="3" fillId="2" borderId="18" xfId="1" applyFill="1" applyBorder="1" applyAlignment="1" applyProtection="1">
      <alignment horizontal="right"/>
      <protection locked="0"/>
    </xf>
    <xf numFmtId="0" fontId="3" fillId="2" borderId="44" xfId="1" applyFill="1" applyBorder="1" applyAlignment="1" applyProtection="1">
      <alignment horizontal="right"/>
      <protection locked="0"/>
    </xf>
    <xf numFmtId="0" fontId="3" fillId="2" borderId="50" xfId="1" applyFill="1" applyBorder="1" applyAlignment="1" applyProtection="1">
      <alignment horizontal="right"/>
      <protection locked="0"/>
    </xf>
    <xf numFmtId="0" fontId="3" fillId="2" borderId="24" xfId="1" applyFill="1" applyBorder="1" applyAlignment="1" applyProtection="1">
      <alignment horizontal="right"/>
      <protection locked="0"/>
    </xf>
    <xf numFmtId="0" fontId="3" fillId="2" borderId="3" xfId="1" applyFill="1" applyBorder="1" applyAlignment="1" applyProtection="1">
      <alignment horizontal="right"/>
      <protection locked="0"/>
    </xf>
    <xf numFmtId="0" fontId="3" fillId="2" borderId="52" xfId="1" applyFill="1" applyBorder="1" applyAlignment="1" applyProtection="1">
      <alignment horizontal="right"/>
      <protection locked="0"/>
    </xf>
    <xf numFmtId="0" fontId="3" fillId="0" borderId="55" xfId="1" applyBorder="1" applyAlignment="1" applyProtection="1">
      <alignment horizontal="right"/>
      <protection locked="0"/>
    </xf>
    <xf numFmtId="0" fontId="3" fillId="0" borderId="11" xfId="1" applyBorder="1" applyAlignment="1" applyProtection="1">
      <alignment horizontal="right"/>
      <protection locked="0"/>
    </xf>
    <xf numFmtId="0" fontId="33" fillId="4" borderId="14" xfId="1" applyFont="1" applyFill="1" applyBorder="1" applyAlignment="1">
      <alignment horizontal="center"/>
    </xf>
    <xf numFmtId="0" fontId="33" fillId="4" borderId="15" xfId="1" applyFont="1" applyFill="1" applyBorder="1" applyAlignment="1">
      <alignment horizontal="center"/>
    </xf>
    <xf numFmtId="0" fontId="5" fillId="4" borderId="81" xfId="1" applyFont="1" applyFill="1" applyBorder="1" applyAlignment="1">
      <alignment horizontal="right"/>
    </xf>
    <xf numFmtId="0" fontId="5" fillId="4" borderId="82" xfId="1" applyFont="1" applyFill="1" applyBorder="1" applyAlignment="1">
      <alignment horizontal="right"/>
    </xf>
    <xf numFmtId="0" fontId="5" fillId="4" borderId="83" xfId="1" applyFont="1" applyFill="1" applyBorder="1" applyAlignment="1">
      <alignment horizontal="right"/>
    </xf>
    <xf numFmtId="0" fontId="17" fillId="4" borderId="81" xfId="1" applyFont="1" applyFill="1" applyBorder="1" applyAlignment="1">
      <alignment horizontal="right"/>
    </xf>
    <xf numFmtId="0" fontId="17" fillId="4" borderId="82" xfId="1" applyFont="1" applyFill="1" applyBorder="1" applyAlignment="1">
      <alignment horizontal="right"/>
    </xf>
    <xf numFmtId="0" fontId="17" fillId="4" borderId="83" xfId="1" applyFont="1" applyFill="1" applyBorder="1" applyAlignment="1">
      <alignment horizontal="right"/>
    </xf>
    <xf numFmtId="0" fontId="17" fillId="3" borderId="14" xfId="1" applyFont="1" applyFill="1" applyBorder="1" applyAlignment="1">
      <alignment horizontal="center"/>
    </xf>
    <xf numFmtId="0" fontId="17" fillId="3" borderId="15" xfId="1" applyFont="1" applyFill="1" applyBorder="1" applyAlignment="1">
      <alignment horizontal="center"/>
    </xf>
    <xf numFmtId="0" fontId="17" fillId="3" borderId="16" xfId="1" applyFont="1" applyFill="1" applyBorder="1" applyAlignment="1">
      <alignment horizontal="center"/>
    </xf>
    <xf numFmtId="0" fontId="4" fillId="2" borderId="40" xfId="1" applyFont="1" applyFill="1" applyBorder="1" applyAlignment="1" applyProtection="1">
      <alignment horizontal="right"/>
      <protection locked="0"/>
    </xf>
    <xf numFmtId="0" fontId="4" fillId="2" borderId="41" xfId="1" applyFont="1" applyFill="1" applyBorder="1" applyAlignment="1" applyProtection="1">
      <alignment horizontal="right"/>
      <protection locked="0"/>
    </xf>
    <xf numFmtId="0" fontId="4" fillId="2" borderId="48" xfId="1" applyFont="1" applyFill="1" applyBorder="1" applyAlignment="1" applyProtection="1">
      <alignment horizontal="right"/>
      <protection locked="0"/>
    </xf>
    <xf numFmtId="0" fontId="5" fillId="4" borderId="14" xfId="1" applyFont="1" applyFill="1" applyBorder="1" applyAlignment="1">
      <alignment horizontal="right"/>
    </xf>
    <xf numFmtId="0" fontId="5" fillId="4" borderId="15" xfId="1" applyFont="1" applyFill="1" applyBorder="1" applyAlignment="1">
      <alignment horizontal="right"/>
    </xf>
    <xf numFmtId="0" fontId="4" fillId="2" borderId="37" xfId="1" applyFont="1" applyFill="1" applyBorder="1" applyAlignment="1">
      <alignment horizontal="right"/>
    </xf>
    <xf numFmtId="0" fontId="4" fillId="2" borderId="38" xfId="1" applyFont="1" applyFill="1" applyBorder="1" applyAlignment="1">
      <alignment horizontal="right"/>
    </xf>
    <xf numFmtId="0" fontId="4" fillId="2" borderId="78" xfId="1" applyFont="1" applyFill="1" applyBorder="1" applyAlignment="1">
      <alignment horizontal="right"/>
    </xf>
    <xf numFmtId="0" fontId="20" fillId="6" borderId="14" xfId="1" applyFont="1" applyFill="1" applyBorder="1" applyAlignment="1">
      <alignment horizontal="right"/>
    </xf>
    <xf numFmtId="0" fontId="20" fillId="6" borderId="15" xfId="1" applyFont="1" applyFill="1" applyBorder="1" applyAlignment="1">
      <alignment horizontal="right"/>
    </xf>
    <xf numFmtId="0" fontId="20" fillId="0" borderId="55" xfId="1" applyFont="1" applyBorder="1" applyAlignment="1">
      <alignment horizontal="right"/>
    </xf>
    <xf numFmtId="0" fontId="20" fillId="0" borderId="11" xfId="1" applyFont="1" applyBorder="1" applyAlignment="1">
      <alignment horizontal="right"/>
    </xf>
    <xf numFmtId="0" fontId="34" fillId="0" borderId="37" xfId="1" applyFont="1" applyBorder="1" applyAlignment="1">
      <alignment horizontal="right"/>
    </xf>
    <xf numFmtId="0" fontId="34" fillId="0" borderId="38" xfId="1" applyFont="1" applyBorder="1" applyAlignment="1">
      <alignment horizontal="right"/>
    </xf>
    <xf numFmtId="0" fontId="34" fillId="0" borderId="78" xfId="1" applyFont="1" applyBorder="1" applyAlignment="1">
      <alignment horizontal="right"/>
    </xf>
    <xf numFmtId="0" fontId="33" fillId="7" borderId="18" xfId="1" applyFont="1" applyFill="1" applyBorder="1" applyAlignment="1">
      <alignment horizontal="right"/>
    </xf>
    <xf numFmtId="0" fontId="33" fillId="7" borderId="44" xfId="1" applyFont="1" applyFill="1" applyBorder="1" applyAlignment="1">
      <alignment horizontal="right"/>
    </xf>
    <xf numFmtId="0" fontId="33" fillId="7" borderId="45" xfId="1" applyFont="1" applyFill="1" applyBorder="1" applyAlignment="1">
      <alignment horizontal="right"/>
    </xf>
    <xf numFmtId="0" fontId="20" fillId="0" borderId="12" xfId="1" applyFont="1" applyBorder="1" applyAlignment="1">
      <alignment horizontal="right"/>
    </xf>
    <xf numFmtId="0" fontId="5" fillId="4" borderId="38" xfId="1" applyFont="1" applyFill="1" applyBorder="1" applyAlignment="1">
      <alignment horizontal="right"/>
    </xf>
    <xf numFmtId="0" fontId="5" fillId="4" borderId="39" xfId="1" applyFont="1" applyFill="1" applyBorder="1" applyAlignment="1">
      <alignment horizontal="right"/>
    </xf>
    <xf numFmtId="0" fontId="20" fillId="6" borderId="79" xfId="1" applyFont="1" applyFill="1" applyBorder="1" applyAlignment="1">
      <alignment horizontal="right"/>
    </xf>
    <xf numFmtId="0" fontId="17" fillId="0" borderId="55" xfId="1" applyFont="1" applyBorder="1" applyAlignment="1">
      <alignment horizontal="right"/>
    </xf>
    <xf numFmtId="0" fontId="17" fillId="0" borderId="11" xfId="1" applyFont="1" applyBorder="1" applyAlignment="1">
      <alignment horizontal="right"/>
    </xf>
    <xf numFmtId="0" fontId="3" fillId="0" borderId="55" xfId="1" applyBorder="1" applyAlignment="1">
      <alignment horizontal="right"/>
    </xf>
    <xf numFmtId="0" fontId="3" fillId="0" borderId="11" xfId="1" applyBorder="1" applyAlignment="1">
      <alignment horizontal="right"/>
    </xf>
    <xf numFmtId="0" fontId="3" fillId="0" borderId="12" xfId="1" applyBorder="1" applyAlignment="1">
      <alignment horizontal="right"/>
    </xf>
    <xf numFmtId="0" fontId="3" fillId="2" borderId="22" xfId="1" applyFill="1" applyBorder="1" applyAlignment="1">
      <alignment horizontal="right"/>
    </xf>
    <xf numFmtId="0" fontId="3" fillId="2" borderId="0" xfId="1" applyFill="1" applyAlignment="1">
      <alignment horizontal="right"/>
    </xf>
    <xf numFmtId="0" fontId="3" fillId="2" borderId="62" xfId="1" applyFill="1" applyBorder="1" applyAlignment="1">
      <alignment horizontal="right"/>
    </xf>
    <xf numFmtId="0" fontId="17" fillId="0" borderId="85" xfId="1" applyFont="1" applyBorder="1" applyAlignment="1">
      <alignment horizontal="right"/>
    </xf>
    <xf numFmtId="0" fontId="17" fillId="0" borderId="71" xfId="1" applyFont="1" applyBorder="1" applyAlignment="1">
      <alignment horizontal="right"/>
    </xf>
    <xf numFmtId="0" fontId="17" fillId="0" borderId="86" xfId="1" applyFont="1" applyBorder="1" applyAlignment="1">
      <alignment horizontal="right"/>
    </xf>
    <xf numFmtId="0" fontId="5" fillId="4" borderId="37" xfId="1" applyFont="1" applyFill="1" applyBorder="1" applyAlignment="1">
      <alignment horizontal="right"/>
    </xf>
    <xf numFmtId="0" fontId="35" fillId="17" borderId="51" xfId="1" applyFont="1" applyFill="1" applyBorder="1" applyAlignment="1">
      <alignment horizontal="center" vertical="center" textRotation="90"/>
    </xf>
    <xf numFmtId="0" fontId="35" fillId="17" borderId="23" xfId="1" applyFont="1" applyFill="1" applyBorder="1" applyAlignment="1">
      <alignment horizontal="center" vertical="center" textRotation="90"/>
    </xf>
    <xf numFmtId="0" fontId="35" fillId="17" borderId="47" xfId="1" applyFont="1" applyFill="1" applyBorder="1" applyAlignment="1">
      <alignment horizontal="center" vertical="center" textRotation="90"/>
    </xf>
    <xf numFmtId="0" fontId="5" fillId="2" borderId="84" xfId="1" applyFont="1" applyFill="1" applyBorder="1" applyAlignment="1">
      <alignment horizontal="right"/>
    </xf>
    <xf numFmtId="0" fontId="49" fillId="17" borderId="51" xfId="1" applyFont="1" applyFill="1" applyBorder="1" applyAlignment="1">
      <alignment horizontal="center" vertical="center" textRotation="90"/>
    </xf>
    <xf numFmtId="0" fontId="49" fillId="17" borderId="23" xfId="1" applyFont="1" applyFill="1" applyBorder="1" applyAlignment="1">
      <alignment horizontal="center" vertical="center" textRotation="90"/>
    </xf>
    <xf numFmtId="0" fontId="49" fillId="17" borderId="47" xfId="1" applyFont="1" applyFill="1" applyBorder="1" applyAlignment="1">
      <alignment horizontal="center" vertical="center" textRotation="90"/>
    </xf>
    <xf numFmtId="0" fontId="1" fillId="17" borderId="51" xfId="1" applyFont="1" applyFill="1" applyBorder="1" applyAlignment="1">
      <alignment horizontal="center" vertical="center" textRotation="90"/>
    </xf>
    <xf numFmtId="0" fontId="1" fillId="17" borderId="23" xfId="1" applyFont="1" applyFill="1" applyBorder="1" applyAlignment="1">
      <alignment horizontal="center" vertical="center" textRotation="90"/>
    </xf>
    <xf numFmtId="0" fontId="1" fillId="17" borderId="47" xfId="1" applyFont="1" applyFill="1" applyBorder="1" applyAlignment="1">
      <alignment horizontal="center" vertical="center" textRotation="90"/>
    </xf>
    <xf numFmtId="0" fontId="24" fillId="4" borderId="57" xfId="1" applyFont="1" applyFill="1" applyBorder="1" applyAlignment="1">
      <alignment horizontal="left" wrapText="1"/>
    </xf>
    <xf numFmtId="0" fontId="24" fillId="4" borderId="58" xfId="1" applyFont="1" applyFill="1" applyBorder="1" applyAlignment="1">
      <alignment horizontal="left" wrapText="1"/>
    </xf>
    <xf numFmtId="0" fontId="32" fillId="3" borderId="58" xfId="1" applyFont="1" applyFill="1" applyBorder="1" applyAlignment="1">
      <alignment horizontal="center"/>
    </xf>
    <xf numFmtId="0" fontId="28" fillId="2" borderId="85" xfId="1" applyFont="1" applyFill="1" applyBorder="1" applyAlignment="1">
      <alignment horizontal="right"/>
    </xf>
    <xf numFmtId="0" fontId="28" fillId="2" borderId="71" xfId="1" applyFont="1" applyFill="1" applyBorder="1" applyAlignment="1">
      <alignment horizontal="right"/>
    </xf>
    <xf numFmtId="0" fontId="28" fillId="2" borderId="86" xfId="1" applyFont="1" applyFill="1" applyBorder="1" applyAlignment="1">
      <alignment horizontal="right"/>
    </xf>
    <xf numFmtId="0" fontId="53" fillId="2" borderId="55" xfId="1" applyFont="1" applyFill="1" applyBorder="1" applyAlignment="1">
      <alignment horizontal="right"/>
    </xf>
    <xf numFmtId="0" fontId="53" fillId="2" borderId="11" xfId="1" applyFont="1" applyFill="1" applyBorder="1" applyAlignment="1">
      <alignment horizontal="right"/>
    </xf>
    <xf numFmtId="0" fontId="32" fillId="3" borderId="57" xfId="1" applyFont="1" applyFill="1" applyBorder="1" applyAlignment="1">
      <alignment horizontal="center"/>
    </xf>
    <xf numFmtId="0" fontId="53" fillId="2" borderId="12" xfId="1" applyFont="1" applyFill="1" applyBorder="1" applyAlignment="1">
      <alignment horizontal="right"/>
    </xf>
    <xf numFmtId="0" fontId="76" fillId="2" borderId="140" xfId="0" applyFont="1" applyFill="1" applyBorder="1" applyAlignment="1">
      <alignment horizontal="center" vertical="center" wrapText="1"/>
    </xf>
    <xf numFmtId="0" fontId="76" fillId="2" borderId="0" xfId="0" applyFont="1" applyFill="1" applyAlignment="1">
      <alignment horizontal="center" vertical="center" wrapText="1"/>
    </xf>
    <xf numFmtId="0" fontId="76" fillId="2" borderId="141" xfId="0" applyFont="1" applyFill="1" applyBorder="1" applyAlignment="1">
      <alignment horizontal="center" vertical="center" wrapText="1"/>
    </xf>
    <xf numFmtId="0" fontId="76" fillId="2" borderId="134" xfId="0" applyFont="1" applyFill="1" applyBorder="1" applyAlignment="1">
      <alignment horizontal="center" vertical="center" wrapText="1"/>
    </xf>
    <xf numFmtId="0" fontId="76" fillId="2" borderId="135" xfId="0" applyFont="1" applyFill="1" applyBorder="1" applyAlignment="1">
      <alignment horizontal="center" vertical="center" wrapText="1"/>
    </xf>
    <xf numFmtId="0" fontId="76" fillId="2" borderId="136" xfId="0" applyFont="1" applyFill="1" applyBorder="1" applyAlignment="1">
      <alignment horizontal="center" vertical="center" wrapText="1"/>
    </xf>
    <xf numFmtId="0" fontId="58" fillId="19" borderId="137" xfId="0" applyFont="1" applyFill="1" applyBorder="1" applyAlignment="1">
      <alignment horizontal="center" vertical="center"/>
    </xf>
    <xf numFmtId="0" fontId="58" fillId="19" borderId="138" xfId="0" applyFont="1" applyFill="1" applyBorder="1" applyAlignment="1">
      <alignment horizontal="center" vertical="center"/>
    </xf>
    <xf numFmtId="0" fontId="58" fillId="19" borderId="139" xfId="0" applyFont="1" applyFill="1" applyBorder="1" applyAlignment="1">
      <alignment horizontal="center" vertical="center"/>
    </xf>
    <xf numFmtId="0" fontId="58" fillId="19" borderId="140" xfId="0" applyFont="1" applyFill="1" applyBorder="1" applyAlignment="1">
      <alignment horizontal="center" vertical="center"/>
    </xf>
    <xf numFmtId="0" fontId="58" fillId="19" borderId="0" xfId="0" applyFont="1" applyFill="1" applyAlignment="1">
      <alignment horizontal="center" vertical="center"/>
    </xf>
    <xf numFmtId="0" fontId="58" fillId="19" borderId="141" xfId="0" applyFont="1" applyFill="1" applyBorder="1" applyAlignment="1">
      <alignment horizontal="center" vertical="center"/>
    </xf>
    <xf numFmtId="0" fontId="0" fillId="14" borderId="2"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3" fontId="0" fillId="14" borderId="2" xfId="0" applyNumberFormat="1" applyFill="1" applyBorder="1" applyAlignment="1">
      <alignment horizontal="right"/>
    </xf>
    <xf numFmtId="3" fontId="0" fillId="14" borderId="4" xfId="0" applyNumberFormat="1" applyFill="1" applyBorder="1" applyAlignment="1">
      <alignment horizontal="right"/>
    </xf>
    <xf numFmtId="3" fontId="2" fillId="2" borderId="2" xfId="0" applyNumberFormat="1" applyFont="1" applyFill="1" applyBorder="1" applyAlignment="1">
      <alignment horizontal="right"/>
    </xf>
    <xf numFmtId="3" fontId="2" fillId="2" borderId="4" xfId="0" applyNumberFormat="1" applyFont="1" applyFill="1" applyBorder="1" applyAlignment="1">
      <alignment horizontal="right"/>
    </xf>
    <xf numFmtId="0" fontId="37" fillId="2" borderId="0" xfId="0" applyFont="1" applyFill="1" applyAlignment="1">
      <alignment horizontal="right" vertical="center"/>
    </xf>
    <xf numFmtId="0" fontId="37" fillId="2" borderId="62" xfId="0" applyFont="1" applyFill="1" applyBorder="1" applyAlignment="1">
      <alignment horizontal="right" vertical="center"/>
    </xf>
    <xf numFmtId="3" fontId="0" fillId="14" borderId="2" xfId="0" applyNumberFormat="1" applyFill="1" applyBorder="1" applyAlignment="1">
      <alignment horizontal="center"/>
    </xf>
    <xf numFmtId="3" fontId="0" fillId="14" borderId="4" xfId="0" applyNumberFormat="1" applyFill="1" applyBorder="1" applyAlignment="1">
      <alignment horizontal="center"/>
    </xf>
    <xf numFmtId="0" fontId="0" fillId="14" borderId="6" xfId="0" applyFill="1" applyBorder="1" applyAlignment="1">
      <alignment horizontal="left" vertical="center"/>
    </xf>
    <xf numFmtId="0" fontId="0" fillId="14" borderId="7" xfId="0" applyFill="1" applyBorder="1" applyAlignment="1">
      <alignment horizontal="left" vertical="center"/>
    </xf>
    <xf numFmtId="0" fontId="0" fillId="14" borderId="8" xfId="0" applyFill="1" applyBorder="1" applyAlignment="1">
      <alignment horizontal="left" vertical="center"/>
    </xf>
    <xf numFmtId="0" fontId="0" fillId="14" borderId="10" xfId="0" applyFill="1" applyBorder="1" applyAlignment="1">
      <alignment horizontal="left" vertical="center"/>
    </xf>
    <xf numFmtId="0" fontId="0" fillId="14" borderId="11" xfId="0" applyFill="1" applyBorder="1" applyAlignment="1">
      <alignment horizontal="left" vertical="center"/>
    </xf>
    <xf numFmtId="0" fontId="0" fillId="14" borderId="12" xfId="0" applyFill="1" applyBorder="1" applyAlignment="1">
      <alignment horizontal="left" vertical="center"/>
    </xf>
    <xf numFmtId="0" fontId="0" fillId="2" borderId="0" xfId="0" applyFill="1" applyAlignment="1">
      <alignment horizontal="center"/>
    </xf>
    <xf numFmtId="0" fontId="37"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right"/>
    </xf>
    <xf numFmtId="0" fontId="37" fillId="2" borderId="62" xfId="0" applyFont="1" applyFill="1" applyBorder="1" applyAlignment="1">
      <alignment horizontal="right"/>
    </xf>
    <xf numFmtId="0" fontId="39" fillId="10" borderId="2" xfId="0" applyFont="1" applyFill="1" applyBorder="1" applyAlignment="1">
      <alignment horizontal="center" vertical="center"/>
    </xf>
    <xf numFmtId="0" fontId="39" fillId="10" borderId="3" xfId="0" applyFont="1" applyFill="1" applyBorder="1" applyAlignment="1">
      <alignment horizontal="center" vertical="center"/>
    </xf>
    <xf numFmtId="0" fontId="39" fillId="10" borderId="4" xfId="0" applyFont="1" applyFill="1" applyBorder="1" applyAlignment="1">
      <alignment horizontal="center" vertical="center"/>
    </xf>
    <xf numFmtId="0" fontId="37" fillId="0" borderId="11" xfId="0" applyFont="1" applyBorder="1" applyAlignment="1">
      <alignment horizontal="center" vertical="top"/>
    </xf>
    <xf numFmtId="0" fontId="0" fillId="2" borderId="0" xfId="0" applyFill="1" applyAlignment="1">
      <alignment horizontal="right"/>
    </xf>
    <xf numFmtId="0" fontId="0" fillId="2" borderId="62" xfId="0" applyFill="1" applyBorder="1" applyAlignment="1">
      <alignment horizontal="right"/>
    </xf>
    <xf numFmtId="0" fontId="46" fillId="13" borderId="66" xfId="0" applyFont="1" applyFill="1" applyBorder="1" applyAlignment="1">
      <alignment horizontal="left" wrapText="1"/>
    </xf>
    <xf numFmtId="0" fontId="46" fillId="13" borderId="0" xfId="0" applyFont="1" applyFill="1" applyAlignment="1">
      <alignment horizontal="left" wrapText="1"/>
    </xf>
    <xf numFmtId="0" fontId="46" fillId="13" borderId="71" xfId="0" applyFont="1" applyFill="1" applyBorder="1" applyAlignment="1">
      <alignment horizontal="left" wrapText="1"/>
    </xf>
    <xf numFmtId="0" fontId="0" fillId="13" borderId="0" xfId="0" applyFill="1" applyAlignment="1">
      <alignment horizontal="left" wrapText="1"/>
    </xf>
    <xf numFmtId="0" fontId="39" fillId="10" borderId="10" xfId="0" applyFont="1" applyFill="1" applyBorder="1" applyAlignment="1">
      <alignment horizontal="center"/>
    </xf>
    <xf numFmtId="0" fontId="39" fillId="10" borderId="11" xfId="0" applyFont="1" applyFill="1" applyBorder="1" applyAlignment="1">
      <alignment horizontal="center"/>
    </xf>
    <xf numFmtId="0" fontId="39" fillId="10" borderId="12" xfId="0" applyFont="1"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37" fillId="12" borderId="2" xfId="0" applyFont="1" applyFill="1" applyBorder="1" applyAlignment="1">
      <alignment horizontal="center"/>
    </xf>
    <xf numFmtId="0" fontId="37" fillId="12" borderId="3" xfId="0" applyFont="1" applyFill="1" applyBorder="1" applyAlignment="1">
      <alignment horizontal="center"/>
    </xf>
    <xf numFmtId="0" fontId="37" fillId="12" borderId="4" xfId="0" applyFont="1" applyFill="1" applyBorder="1" applyAlignment="1">
      <alignment horizontal="center"/>
    </xf>
    <xf numFmtId="0" fontId="0" fillId="4" borderId="0" xfId="0" applyFill="1" applyAlignment="1">
      <alignment horizontal="center" wrapText="1"/>
    </xf>
    <xf numFmtId="0" fontId="38" fillId="13" borderId="0" xfId="0" applyFont="1" applyFill="1" applyAlignment="1">
      <alignment horizontal="center"/>
    </xf>
    <xf numFmtId="0" fontId="9" fillId="0" borderId="45" xfId="1" applyFont="1" applyBorder="1" applyAlignment="1">
      <alignment horizontal="center"/>
    </xf>
    <xf numFmtId="0" fontId="9" fillId="0" borderId="77" xfId="1" applyFont="1" applyBorder="1" applyAlignment="1">
      <alignment horizontal="center"/>
    </xf>
    <xf numFmtId="0" fontId="17" fillId="18" borderId="1" xfId="1" applyFont="1" applyFill="1" applyBorder="1" applyAlignment="1">
      <alignment horizontal="right" vertical="center"/>
    </xf>
    <xf numFmtId="0" fontId="9" fillId="18" borderId="1" xfId="1" applyFont="1" applyFill="1" applyBorder="1" applyAlignment="1">
      <alignment horizontal="center"/>
    </xf>
    <xf numFmtId="0" fontId="9" fillId="0" borderId="3" xfId="1" applyFont="1" applyBorder="1" applyAlignment="1">
      <alignment horizontal="right"/>
    </xf>
    <xf numFmtId="0" fontId="16" fillId="0" borderId="2" xfId="1" applyFont="1" applyBorder="1" applyAlignment="1">
      <alignment horizontal="center" vertical="center" wrapText="1"/>
    </xf>
    <xf numFmtId="0" fontId="16" fillId="0" borderId="1" xfId="1" applyFont="1" applyBorder="1" applyAlignment="1">
      <alignment horizontal="center" vertical="center"/>
    </xf>
    <xf numFmtId="0" fontId="9" fillId="0" borderId="153" xfId="1" applyFont="1" applyBorder="1" applyAlignment="1">
      <alignment horizontal="center"/>
    </xf>
    <xf numFmtId="0" fontId="9" fillId="0" borderId="63" xfId="1" applyFont="1" applyBorder="1" applyAlignment="1">
      <alignment horizontal="center"/>
    </xf>
    <xf numFmtId="0" fontId="9" fillId="0" borderId="154" xfId="1" applyFont="1" applyBorder="1" applyAlignment="1">
      <alignment horizontal="center"/>
    </xf>
    <xf numFmtId="0" fontId="16" fillId="0" borderId="1" xfId="1" applyFont="1" applyBorder="1" applyAlignment="1">
      <alignment horizontal="center" vertical="center" wrapText="1"/>
    </xf>
    <xf numFmtId="0" fontId="38" fillId="18" borderId="0" xfId="0" applyFont="1" applyFill="1" applyAlignment="1">
      <alignment horizontal="center"/>
    </xf>
    <xf numFmtId="0" fontId="8" fillId="0" borderId="1" xfId="0" applyFont="1" applyBorder="1" applyAlignment="1">
      <alignment horizontal="center" vertical="center"/>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8" fillId="0" borderId="96" xfId="0" applyFont="1" applyBorder="1" applyAlignment="1">
      <alignment horizontal="center"/>
    </xf>
    <xf numFmtId="9" fontId="63" fillId="18" borderId="2" xfId="5" applyFont="1" applyFill="1" applyBorder="1" applyAlignment="1">
      <alignment horizontal="center"/>
    </xf>
    <xf numFmtId="9" fontId="63" fillId="18" borderId="4" xfId="5" applyFont="1" applyFill="1" applyBorder="1" applyAlignment="1">
      <alignment horizontal="center"/>
    </xf>
    <xf numFmtId="0" fontId="2" fillId="0" borderId="0" xfId="0" applyFont="1" applyAlignment="1">
      <alignment horizontal="right"/>
    </xf>
    <xf numFmtId="0" fontId="8" fillId="13" borderId="95" xfId="0" applyFont="1" applyFill="1" applyBorder="1" applyAlignment="1">
      <alignment horizontal="center"/>
    </xf>
    <xf numFmtId="0" fontId="8" fillId="13" borderId="96" xfId="0" applyFont="1" applyFill="1" applyBorder="1" applyAlignment="1">
      <alignment horizontal="center"/>
    </xf>
    <xf numFmtId="0" fontId="0" fillId="0" borderId="0" xfId="0" applyAlignment="1">
      <alignment horizontal="right"/>
    </xf>
    <xf numFmtId="0" fontId="0" fillId="20" borderId="0" xfId="0" applyFill="1" applyAlignment="1">
      <alignment horizontal="right"/>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55" fillId="0" borderId="0" xfId="0" applyFont="1" applyAlignment="1">
      <alignment horizontal="right" vertical="center" wrapText="1"/>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10"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20" borderId="6" xfId="0" applyFont="1" applyFill="1" applyBorder="1" applyAlignment="1">
      <alignment horizontal="center" vertical="center"/>
    </xf>
    <xf numFmtId="0" fontId="2" fillId="20" borderId="8" xfId="0" applyFont="1" applyFill="1" applyBorder="1" applyAlignment="1">
      <alignment horizontal="center" vertical="center"/>
    </xf>
    <xf numFmtId="0" fontId="2" fillId="20" borderId="10" xfId="0" applyFont="1" applyFill="1" applyBorder="1" applyAlignment="1">
      <alignment horizontal="center" vertical="center"/>
    </xf>
    <xf numFmtId="0" fontId="2" fillId="20" borderId="12" xfId="0" applyFont="1" applyFill="1" applyBorder="1" applyAlignment="1">
      <alignment horizontal="center" vertical="center"/>
    </xf>
    <xf numFmtId="0" fontId="2" fillId="0" borderId="91" xfId="0" applyFont="1" applyBorder="1" applyAlignment="1">
      <alignment horizontal="center" vertical="center"/>
    </xf>
    <xf numFmtId="0" fontId="2" fillId="0" borderId="109" xfId="0" applyFont="1" applyBorder="1" applyAlignment="1">
      <alignment horizontal="center" vertical="center"/>
    </xf>
    <xf numFmtId="0" fontId="2" fillId="13" borderId="153" xfId="0" applyFont="1" applyFill="1" applyBorder="1" applyAlignment="1">
      <alignment horizontal="center"/>
    </xf>
    <xf numFmtId="0" fontId="2" fillId="13" borderId="77"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62" xfId="0" applyFont="1" applyBorder="1" applyAlignment="1">
      <alignment horizontal="right"/>
    </xf>
    <xf numFmtId="0" fontId="2" fillId="13" borderId="1" xfId="0" applyFont="1" applyFill="1" applyBorder="1" applyAlignment="1">
      <alignment horizontal="center"/>
    </xf>
    <xf numFmtId="0" fontId="2" fillId="13" borderId="4" xfId="0" applyFont="1" applyFill="1" applyBorder="1" applyAlignment="1">
      <alignment horizontal="center"/>
    </xf>
    <xf numFmtId="0" fontId="2" fillId="13" borderId="2" xfId="0" applyFont="1" applyFill="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left"/>
    </xf>
    <xf numFmtId="0" fontId="2" fillId="2" borderId="3" xfId="0" applyFont="1" applyFill="1" applyBorder="1" applyAlignment="1">
      <alignment horizontal="right"/>
    </xf>
    <xf numFmtId="0" fontId="2" fillId="2" borderId="4" xfId="0" applyFont="1" applyFill="1" applyBorder="1" applyAlignment="1">
      <alignment horizontal="right"/>
    </xf>
    <xf numFmtId="169" fontId="2" fillId="2" borderId="1" xfId="0" applyNumberFormat="1" applyFont="1" applyFill="1" applyBorder="1" applyAlignment="1">
      <alignment horizontal="center"/>
    </xf>
    <xf numFmtId="0" fontId="8" fillId="20" borderId="2" xfId="0" applyFont="1" applyFill="1" applyBorder="1" applyAlignment="1">
      <alignment horizontal="center" vertical="center"/>
    </xf>
    <xf numFmtId="0" fontId="8" fillId="20" borderId="4" xfId="0" applyFont="1" applyFill="1" applyBorder="1" applyAlignment="1">
      <alignment horizontal="center" vertical="center"/>
    </xf>
    <xf numFmtId="0" fontId="2" fillId="0" borderId="0" xfId="0" applyFont="1" applyAlignment="1">
      <alignment horizontal="right" vertical="center"/>
    </xf>
    <xf numFmtId="0" fontId="70" fillId="10" borderId="0" xfId="1" applyFont="1" applyFill="1" applyAlignment="1">
      <alignment horizontal="center"/>
    </xf>
    <xf numFmtId="0" fontId="70" fillId="10" borderId="11" xfId="1" applyFont="1" applyFill="1" applyBorder="1" applyAlignment="1">
      <alignment horizontal="center"/>
    </xf>
    <xf numFmtId="0" fontId="28" fillId="0" borderId="0" xfId="1" applyFont="1" applyAlignment="1">
      <alignment horizontal="center"/>
    </xf>
    <xf numFmtId="164" fontId="18" fillId="2" borderId="0" xfId="2" quotePrefix="1" applyNumberFormat="1" applyFont="1" applyFill="1" applyBorder="1" applyAlignment="1" applyProtection="1">
      <alignment horizontal="right" vertical="top"/>
      <protection locked="0"/>
    </xf>
  </cellXfs>
  <cellStyles count="7">
    <cellStyle name="Comma 2" xfId="4" xr:uid="{00000000-0005-0000-0000-000000000000}"/>
    <cellStyle name="Currency 2" xfId="2" xr:uid="{00000000-0005-0000-0000-000001000000}"/>
    <cellStyle name="Hyperlink" xfId="6" builtinId="8"/>
    <cellStyle name="Normal" xfId="0" builtinId="0"/>
    <cellStyle name="Normal 2" xfId="1" xr:uid="{00000000-0005-0000-0000-000003000000}"/>
    <cellStyle name="Percent" xfId="5" builtinId="5"/>
    <cellStyle name="Percent 2" xfId="3" xr:uid="{00000000-0005-0000-0000-00000500000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5</xdr:row>
      <xdr:rowOff>190499</xdr:rowOff>
    </xdr:from>
    <xdr:to>
      <xdr:col>9</xdr:col>
      <xdr:colOff>47625</xdr:colOff>
      <xdr:row>27</xdr:row>
      <xdr:rowOff>1674</xdr:rowOff>
    </xdr:to>
    <xdr:pic>
      <xdr:nvPicPr>
        <xdr:cNvPr id="3" name="Picture 2" descr="Detailed Modular Flowch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1933574"/>
          <a:ext cx="5648324" cy="400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88</xdr:row>
      <xdr:rowOff>0</xdr:rowOff>
    </xdr:from>
    <xdr:to>
      <xdr:col>4</xdr:col>
      <xdr:colOff>1143000</xdr:colOff>
      <xdr:row>97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314700" y="17125950"/>
          <a:ext cx="428625" cy="21050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80</xdr:row>
      <xdr:rowOff>161925</xdr:rowOff>
    </xdr:from>
    <xdr:to>
      <xdr:col>4</xdr:col>
      <xdr:colOff>1143000</xdr:colOff>
      <xdr:row>87</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295650" y="15554325"/>
          <a:ext cx="447675" cy="13049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80</xdr:row>
      <xdr:rowOff>152400</xdr:rowOff>
    </xdr:from>
    <xdr:to>
      <xdr:col>5</xdr:col>
      <xdr:colOff>19050</xdr:colOff>
      <xdr:row>87</xdr:row>
      <xdr:rowOff>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810000" y="15544800"/>
          <a:ext cx="447675" cy="131445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257175</xdr:colOff>
      <xdr:row>87</xdr:row>
      <xdr:rowOff>257175</xdr:rowOff>
    </xdr:from>
    <xdr:to>
      <xdr:col>4</xdr:col>
      <xdr:colOff>685800</xdr:colOff>
      <xdr:row>97</xdr:row>
      <xdr:rowOff>9525</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800475" y="17116425"/>
          <a:ext cx="428625" cy="213360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3</xdr:col>
      <xdr:colOff>116417</xdr:colOff>
      <xdr:row>84</xdr:row>
      <xdr:rowOff>10583</xdr:rowOff>
    </xdr:from>
    <xdr:to>
      <xdr:col>4</xdr:col>
      <xdr:colOff>169333</xdr:colOff>
      <xdr:row>87</xdr:row>
      <xdr:rowOff>95252</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V="1">
          <a:off x="2540000" y="16457083"/>
          <a:ext cx="994833" cy="698502"/>
        </a:xfrm>
        <a:prstGeom prst="straightConnector1">
          <a:avLst/>
        </a:prstGeom>
        <a:ln w="76200">
          <a:solidFill>
            <a:schemeClr val="accent5">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87</xdr:row>
      <xdr:rowOff>232835</xdr:rowOff>
    </xdr:from>
    <xdr:to>
      <xdr:col>4</xdr:col>
      <xdr:colOff>74083</xdr:colOff>
      <xdr:row>92</xdr:row>
      <xdr:rowOff>116417</xdr:rowOff>
    </xdr:to>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a:off x="2529416" y="17293168"/>
          <a:ext cx="910167" cy="1121832"/>
        </a:xfrm>
        <a:prstGeom prst="straightConnector1">
          <a:avLst/>
        </a:prstGeom>
        <a:ln w="76200">
          <a:solidFill>
            <a:schemeClr val="accent6">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85726</xdr:colOff>
      <xdr:row>18</xdr:row>
      <xdr:rowOff>57150</xdr:rowOff>
    </xdr:from>
    <xdr:to>
      <xdr:col>16</xdr:col>
      <xdr:colOff>219076</xdr:colOff>
      <xdr:row>22</xdr:row>
      <xdr:rowOff>114300</xdr:rowOff>
    </xdr:to>
    <xdr:sp macro="" textlink="">
      <xdr:nvSpPr>
        <xdr:cNvPr id="5" name="Left Arrow 4">
          <a:extLst>
            <a:ext uri="{FF2B5EF4-FFF2-40B4-BE49-F238E27FC236}">
              <a16:creationId xmlns:a16="http://schemas.microsoft.com/office/drawing/2014/main" id="{00000000-0008-0000-0600-000005000000}"/>
            </a:ext>
          </a:extLst>
        </xdr:cNvPr>
        <xdr:cNvSpPr/>
      </xdr:nvSpPr>
      <xdr:spPr>
        <a:xfrm>
          <a:off x="7219951" y="3505200"/>
          <a:ext cx="742950" cy="819150"/>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xdr:colOff>
      <xdr:row>17</xdr:row>
      <xdr:rowOff>38100</xdr:rowOff>
    </xdr:from>
    <xdr:ext cx="123825" cy="123825"/>
    <xdr:pic>
      <xdr:nvPicPr>
        <xdr:cNvPr id="2" name="Picture 1" descr="BD21298_">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24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28</xdr:row>
      <xdr:rowOff>38100</xdr:rowOff>
    </xdr:from>
    <xdr:ext cx="123825" cy="123825"/>
    <xdr:pic>
      <xdr:nvPicPr>
        <xdr:cNvPr id="3" name="Picture 2" descr="BD21298_">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3338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25</xdr:row>
      <xdr:rowOff>104775</xdr:rowOff>
    </xdr:from>
    <xdr:to>
      <xdr:col>7</xdr:col>
      <xdr:colOff>628650</xdr:colOff>
      <xdr:row>29</xdr:row>
      <xdr:rowOff>114300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bwMode="auto">
        <a:xfrm>
          <a:off x="44672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25</xdr:row>
      <xdr:rowOff>104775</xdr:rowOff>
    </xdr:from>
    <xdr:to>
      <xdr:col>10</xdr:col>
      <xdr:colOff>638175</xdr:colOff>
      <xdr:row>29</xdr:row>
      <xdr:rowOff>114300</xdr:rowOff>
    </xdr:to>
    <xdr:sp macro="" textlink="">
      <xdr:nvSpPr>
        <xdr:cNvPr id="5" name="Rounded Rectangle 4">
          <a:extLst>
            <a:ext uri="{FF2B5EF4-FFF2-40B4-BE49-F238E27FC236}">
              <a16:creationId xmlns:a16="http://schemas.microsoft.com/office/drawing/2014/main" id="{00000000-0008-0000-0C00-000005000000}"/>
            </a:ext>
          </a:extLst>
        </xdr:cNvPr>
        <xdr:cNvSpPr/>
      </xdr:nvSpPr>
      <xdr:spPr bwMode="auto">
        <a:xfrm>
          <a:off x="62198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25</xdr:row>
      <xdr:rowOff>114300</xdr:rowOff>
    </xdr:from>
    <xdr:to>
      <xdr:col>13</xdr:col>
      <xdr:colOff>647700</xdr:colOff>
      <xdr:row>29</xdr:row>
      <xdr:rowOff>123825</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bwMode="auto">
        <a:xfrm>
          <a:off x="7972425"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25</xdr:row>
      <xdr:rowOff>114300</xdr:rowOff>
    </xdr:from>
    <xdr:to>
      <xdr:col>4</xdr:col>
      <xdr:colOff>590550</xdr:colOff>
      <xdr:row>29</xdr:row>
      <xdr:rowOff>123825</xdr:rowOff>
    </xdr:to>
    <xdr:sp macro="" textlink="">
      <xdr:nvSpPr>
        <xdr:cNvPr id="7" name="Rounded Rectangle 6">
          <a:extLst>
            <a:ext uri="{FF2B5EF4-FFF2-40B4-BE49-F238E27FC236}">
              <a16:creationId xmlns:a16="http://schemas.microsoft.com/office/drawing/2014/main" id="{00000000-0008-0000-0C00-000007000000}"/>
            </a:ext>
          </a:extLst>
        </xdr:cNvPr>
        <xdr:cNvSpPr/>
      </xdr:nvSpPr>
      <xdr:spPr bwMode="auto">
        <a:xfrm>
          <a:off x="24955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25</xdr:row>
      <xdr:rowOff>114300</xdr:rowOff>
    </xdr:from>
    <xdr:to>
      <xdr:col>2</xdr:col>
      <xdr:colOff>57150</xdr:colOff>
      <xdr:row>29</xdr:row>
      <xdr:rowOff>123825</xdr:rowOff>
    </xdr:to>
    <xdr:sp macro="" textlink="">
      <xdr:nvSpPr>
        <xdr:cNvPr id="8" name="Rounded Rectangle 7">
          <a:extLst>
            <a:ext uri="{FF2B5EF4-FFF2-40B4-BE49-F238E27FC236}">
              <a16:creationId xmlns:a16="http://schemas.microsoft.com/office/drawing/2014/main" id="{00000000-0008-0000-0C00-000008000000}"/>
            </a:ext>
          </a:extLst>
        </xdr:cNvPr>
        <xdr:cNvSpPr/>
      </xdr:nvSpPr>
      <xdr:spPr bwMode="auto">
        <a:xfrm>
          <a:off x="7429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14</xdr:row>
      <xdr:rowOff>114300</xdr:rowOff>
    </xdr:from>
    <xdr:to>
      <xdr:col>13</xdr:col>
      <xdr:colOff>628650</xdr:colOff>
      <xdr:row>18</xdr:row>
      <xdr:rowOff>114300</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bwMode="auto">
        <a:xfrm>
          <a:off x="7953375"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14</xdr:row>
      <xdr:rowOff>114300</xdr:rowOff>
    </xdr:from>
    <xdr:to>
      <xdr:col>10</xdr:col>
      <xdr:colOff>628650</xdr:colOff>
      <xdr:row>18</xdr:row>
      <xdr:rowOff>114300</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bwMode="auto">
        <a:xfrm>
          <a:off x="6210300" y="2447925"/>
          <a:ext cx="533400" cy="504825"/>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14</xdr:row>
      <xdr:rowOff>123825</xdr:rowOff>
    </xdr:from>
    <xdr:to>
      <xdr:col>7</xdr:col>
      <xdr:colOff>609600</xdr:colOff>
      <xdr:row>18</xdr:row>
      <xdr:rowOff>123825</xdr:rowOff>
    </xdr:to>
    <xdr:sp macro="" textlink="">
      <xdr:nvSpPr>
        <xdr:cNvPr id="11" name="Rounded Rectangle 10">
          <a:extLst>
            <a:ext uri="{FF2B5EF4-FFF2-40B4-BE49-F238E27FC236}">
              <a16:creationId xmlns:a16="http://schemas.microsoft.com/office/drawing/2014/main" id="{00000000-0008-0000-0C00-00000B000000}"/>
            </a:ext>
          </a:extLst>
        </xdr:cNvPr>
        <xdr:cNvSpPr/>
      </xdr:nvSpPr>
      <xdr:spPr bwMode="auto">
        <a:xfrm>
          <a:off x="44481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14</xdr:row>
      <xdr:rowOff>114300</xdr:rowOff>
    </xdr:from>
    <xdr:to>
      <xdr:col>4</xdr:col>
      <xdr:colOff>571500</xdr:colOff>
      <xdr:row>18</xdr:row>
      <xdr:rowOff>114300</xdr:rowOff>
    </xdr:to>
    <xdr:sp macro="" textlink="">
      <xdr:nvSpPr>
        <xdr:cNvPr id="12" name="Rounded Rectangle 11">
          <a:extLst>
            <a:ext uri="{FF2B5EF4-FFF2-40B4-BE49-F238E27FC236}">
              <a16:creationId xmlns:a16="http://schemas.microsoft.com/office/drawing/2014/main" id="{00000000-0008-0000-0C00-00000C000000}"/>
            </a:ext>
          </a:extLst>
        </xdr:cNvPr>
        <xdr:cNvSpPr/>
      </xdr:nvSpPr>
      <xdr:spPr bwMode="auto">
        <a:xfrm>
          <a:off x="2476500"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14</xdr:row>
      <xdr:rowOff>123825</xdr:rowOff>
    </xdr:from>
    <xdr:to>
      <xdr:col>2</xdr:col>
      <xdr:colOff>142875</xdr:colOff>
      <xdr:row>18</xdr:row>
      <xdr:rowOff>123825</xdr:rowOff>
    </xdr:to>
    <xdr:sp macro="" textlink="">
      <xdr:nvSpPr>
        <xdr:cNvPr id="13" name="Rounded Rectangle 12">
          <a:extLst>
            <a:ext uri="{FF2B5EF4-FFF2-40B4-BE49-F238E27FC236}">
              <a16:creationId xmlns:a16="http://schemas.microsoft.com/office/drawing/2014/main" id="{00000000-0008-0000-0C00-00000D000000}"/>
            </a:ext>
          </a:extLst>
        </xdr:cNvPr>
        <xdr:cNvSpPr/>
      </xdr:nvSpPr>
      <xdr:spPr bwMode="auto">
        <a:xfrm>
          <a:off x="8286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grants.nih.gov/grants/how-to-apply-application-guide/forms-h/general/g.320-phs-398-modular-budget-form.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7"/>
  <sheetViews>
    <sheetView topLeftCell="A29" workbookViewId="0">
      <selection activeCell="O11" sqref="O11"/>
    </sheetView>
  </sheetViews>
  <sheetFormatPr defaultRowHeight="15" x14ac:dyDescent="0.25"/>
  <cols>
    <col min="9" max="9" width="13.42578125" customWidth="1"/>
    <col min="10" max="10" width="13.140625" customWidth="1"/>
    <col min="11" max="12" width="12.140625" customWidth="1"/>
  </cols>
  <sheetData>
    <row r="1" spans="1:29" ht="19.5" x14ac:dyDescent="0.4">
      <c r="A1" s="587" t="s">
        <v>134</v>
      </c>
      <c r="B1" s="587"/>
      <c r="C1" s="587"/>
      <c r="D1" s="587"/>
      <c r="E1" s="587"/>
      <c r="F1" s="587"/>
      <c r="G1" s="587"/>
      <c r="H1" s="587"/>
      <c r="I1" s="587"/>
      <c r="J1" s="587"/>
      <c r="K1" s="515"/>
      <c r="L1" s="515"/>
      <c r="M1" s="515"/>
      <c r="N1" s="128"/>
      <c r="O1" s="128"/>
      <c r="P1" s="128"/>
      <c r="Q1" s="128"/>
      <c r="R1" s="128"/>
      <c r="S1" s="128"/>
      <c r="T1" s="128"/>
      <c r="U1" s="128"/>
      <c r="V1" s="128"/>
      <c r="W1" s="128"/>
      <c r="X1" s="128"/>
      <c r="Y1" s="128"/>
      <c r="Z1" s="128"/>
      <c r="AA1" s="128"/>
      <c r="AB1" s="128"/>
      <c r="AC1" s="128"/>
    </row>
    <row r="2" spans="1:29" ht="6.75" customHeight="1" x14ac:dyDescent="0.25">
      <c r="A2" s="163"/>
      <c r="B2" s="163"/>
      <c r="C2" s="163"/>
      <c r="D2" s="163"/>
      <c r="E2" s="163"/>
      <c r="F2" s="163"/>
      <c r="G2" s="163"/>
      <c r="H2" s="163"/>
      <c r="I2" s="163"/>
      <c r="J2" s="163"/>
      <c r="K2" s="128"/>
      <c r="L2" s="128"/>
      <c r="M2" s="128"/>
      <c r="N2" s="128"/>
      <c r="O2" s="128"/>
      <c r="P2" s="128"/>
      <c r="Q2" s="128"/>
      <c r="R2" s="128"/>
      <c r="S2" s="128"/>
      <c r="T2" s="128"/>
      <c r="U2" s="128"/>
      <c r="V2" s="128"/>
      <c r="W2" s="128"/>
      <c r="X2" s="128"/>
      <c r="Y2" s="128"/>
      <c r="Z2" s="128"/>
      <c r="AA2" s="128"/>
      <c r="AB2" s="128"/>
      <c r="AC2" s="128"/>
    </row>
    <row r="3" spans="1:29" ht="33" customHeight="1" x14ac:dyDescent="0.25">
      <c r="A3" s="586" t="s">
        <v>132</v>
      </c>
      <c r="B3" s="586"/>
      <c r="C3" s="586"/>
      <c r="D3" s="586"/>
      <c r="E3" s="586"/>
      <c r="F3" s="586"/>
      <c r="G3" s="586"/>
      <c r="H3" s="586"/>
      <c r="I3" s="586"/>
      <c r="J3" s="586"/>
      <c r="K3" s="128"/>
      <c r="L3" s="128"/>
      <c r="M3" s="128"/>
      <c r="N3" s="128"/>
      <c r="O3" s="128"/>
      <c r="P3" s="128"/>
      <c r="Q3" s="128"/>
      <c r="R3" s="128"/>
      <c r="S3" s="128"/>
      <c r="T3" s="128"/>
      <c r="U3" s="128"/>
      <c r="V3" s="128"/>
      <c r="W3" s="128"/>
      <c r="X3" s="128"/>
      <c r="Y3" s="128"/>
      <c r="Z3" s="128"/>
      <c r="AA3" s="128"/>
      <c r="AB3" s="128"/>
      <c r="AC3" s="128"/>
    </row>
    <row r="4" spans="1:29" x14ac:dyDescent="0.25">
      <c r="A4" s="163"/>
      <c r="B4" s="163"/>
      <c r="C4" s="163"/>
      <c r="D4" s="163"/>
      <c r="E4" s="163"/>
      <c r="F4" s="163"/>
      <c r="G4" s="163"/>
      <c r="H4" s="163"/>
      <c r="I4" s="163"/>
      <c r="J4" s="163"/>
      <c r="K4" s="128"/>
      <c r="L4" s="128"/>
      <c r="M4" s="128"/>
      <c r="N4" s="128"/>
      <c r="O4" s="128"/>
      <c r="P4" s="128"/>
      <c r="Q4" s="128"/>
      <c r="R4" s="128"/>
      <c r="S4" s="128"/>
      <c r="T4" s="128"/>
      <c r="U4" s="128"/>
      <c r="V4" s="128"/>
      <c r="W4" s="128"/>
      <c r="X4" s="128"/>
      <c r="Y4" s="128"/>
      <c r="Z4" s="128"/>
      <c r="AA4" s="128"/>
      <c r="AB4" s="128"/>
      <c r="AC4" s="128"/>
    </row>
    <row r="5" spans="1:29" ht="63" customHeight="1" x14ac:dyDescent="0.25">
      <c r="A5" s="619" t="s">
        <v>133</v>
      </c>
      <c r="B5" s="619"/>
      <c r="C5" s="619"/>
      <c r="D5" s="619"/>
      <c r="E5" s="619"/>
      <c r="F5" s="619"/>
      <c r="G5" s="619"/>
      <c r="H5" s="619"/>
      <c r="I5" s="619"/>
      <c r="J5" s="619"/>
      <c r="K5" s="516"/>
      <c r="L5" s="516"/>
      <c r="M5" s="128"/>
      <c r="N5" s="128"/>
      <c r="O5" s="128"/>
      <c r="P5" s="128"/>
      <c r="Q5" s="128"/>
      <c r="R5" s="128"/>
      <c r="S5" s="128"/>
      <c r="T5" s="128"/>
      <c r="U5" s="128"/>
      <c r="V5" s="128"/>
      <c r="W5" s="128"/>
      <c r="X5" s="128"/>
      <c r="Y5" s="128"/>
      <c r="Z5" s="128"/>
      <c r="AA5" s="128"/>
      <c r="AB5" s="128"/>
      <c r="AC5" s="128"/>
    </row>
    <row r="6" spans="1:29" x14ac:dyDescent="0.25">
      <c r="A6" s="163"/>
      <c r="B6" s="163"/>
      <c r="C6" s="163"/>
      <c r="D6" s="163"/>
      <c r="E6" s="163"/>
      <c r="F6" s="163"/>
      <c r="G6" s="163"/>
      <c r="H6" s="163"/>
      <c r="I6" s="163"/>
      <c r="J6" s="163"/>
      <c r="K6" s="128"/>
      <c r="L6" s="128"/>
      <c r="M6" s="128"/>
      <c r="N6" s="128"/>
      <c r="O6" s="128"/>
      <c r="P6" s="128"/>
      <c r="Q6" s="128"/>
      <c r="R6" s="128"/>
      <c r="S6" s="128"/>
      <c r="T6" s="128"/>
      <c r="U6" s="128"/>
      <c r="V6" s="128"/>
      <c r="W6" s="128"/>
      <c r="X6" s="128"/>
      <c r="Y6" s="128"/>
      <c r="Z6" s="128"/>
      <c r="AA6" s="128"/>
      <c r="AB6" s="128"/>
      <c r="AC6" s="128"/>
    </row>
    <row r="7" spans="1:29" x14ac:dyDescent="0.25">
      <c r="A7" s="163"/>
      <c r="B7" s="163"/>
      <c r="C7" s="163"/>
      <c r="D7" s="163"/>
      <c r="E7" s="163"/>
      <c r="F7" s="163"/>
      <c r="G7" s="163"/>
      <c r="H7" s="163"/>
      <c r="I7" s="163"/>
      <c r="J7" s="163"/>
      <c r="K7" s="128"/>
      <c r="L7" s="128"/>
      <c r="M7" s="128"/>
      <c r="N7" s="128"/>
      <c r="O7" s="128"/>
      <c r="P7" s="128"/>
      <c r="Q7" s="128"/>
      <c r="R7" s="128"/>
      <c r="S7" s="128"/>
      <c r="T7" s="128"/>
      <c r="U7" s="128"/>
      <c r="V7" s="128"/>
      <c r="W7" s="128"/>
      <c r="X7" s="128"/>
      <c r="Y7" s="128"/>
      <c r="Z7" s="128"/>
      <c r="AA7" s="128"/>
      <c r="AB7" s="128"/>
      <c r="AC7" s="128"/>
    </row>
    <row r="8" spans="1:29" x14ac:dyDescent="0.25">
      <c r="A8" s="163"/>
      <c r="B8" s="163"/>
      <c r="C8" s="163"/>
      <c r="D8" s="163"/>
      <c r="E8" s="163"/>
      <c r="F8" s="163"/>
      <c r="G8" s="163"/>
      <c r="H8" s="163"/>
      <c r="I8" s="163"/>
      <c r="J8" s="163"/>
      <c r="K8" s="128"/>
      <c r="L8" s="128"/>
      <c r="M8" s="128"/>
      <c r="N8" s="128"/>
      <c r="O8" s="128"/>
      <c r="P8" s="128"/>
      <c r="Q8" s="128"/>
      <c r="R8" s="128"/>
      <c r="S8" s="128"/>
      <c r="T8" s="128"/>
      <c r="U8" s="128"/>
      <c r="V8" s="128"/>
      <c r="W8" s="128"/>
      <c r="X8" s="128"/>
      <c r="Y8" s="128"/>
      <c r="Z8" s="128"/>
      <c r="AA8" s="128"/>
      <c r="AB8" s="128"/>
      <c r="AC8" s="128"/>
    </row>
    <row r="9" spans="1:29" x14ac:dyDescent="0.25">
      <c r="A9" s="163"/>
      <c r="B9" s="163"/>
      <c r="C9" s="163"/>
      <c r="D9" s="163"/>
      <c r="E9" s="163"/>
      <c r="F9" s="163"/>
      <c r="G9" s="163"/>
      <c r="H9" s="163"/>
      <c r="I9" s="163"/>
      <c r="J9" s="163"/>
      <c r="K9" s="128"/>
      <c r="L9" s="128"/>
      <c r="M9" s="128"/>
      <c r="N9" s="128"/>
      <c r="O9" s="128"/>
      <c r="P9" s="128"/>
      <c r="Q9" s="128"/>
      <c r="R9" s="128"/>
      <c r="S9" s="128"/>
      <c r="T9" s="128"/>
      <c r="U9" s="128"/>
      <c r="V9" s="128"/>
      <c r="W9" s="128"/>
      <c r="X9" s="128"/>
      <c r="Y9" s="128"/>
      <c r="Z9" s="128"/>
      <c r="AA9" s="128"/>
      <c r="AB9" s="128"/>
      <c r="AC9" s="128"/>
    </row>
    <row r="10" spans="1:29" x14ac:dyDescent="0.25">
      <c r="A10" s="163"/>
      <c r="B10" s="163"/>
      <c r="C10" s="163"/>
      <c r="D10" s="163"/>
      <c r="E10" s="163"/>
      <c r="F10" s="163"/>
      <c r="G10" s="163"/>
      <c r="H10" s="163"/>
      <c r="I10" s="163"/>
      <c r="J10" s="163"/>
      <c r="K10" s="128"/>
      <c r="L10" s="128"/>
      <c r="M10" s="128"/>
      <c r="N10" s="128"/>
      <c r="O10" s="128"/>
      <c r="P10" s="128"/>
      <c r="Q10" s="128"/>
      <c r="R10" s="128"/>
      <c r="S10" s="128"/>
      <c r="T10" s="128"/>
      <c r="U10" s="128"/>
      <c r="V10" s="128"/>
      <c r="W10" s="128"/>
      <c r="X10" s="128"/>
      <c r="Y10" s="128"/>
      <c r="Z10" s="128"/>
      <c r="AA10" s="128"/>
      <c r="AB10" s="128"/>
      <c r="AC10" s="128"/>
    </row>
    <row r="11" spans="1:29" x14ac:dyDescent="0.25">
      <c r="A11" s="163"/>
      <c r="B11" s="163"/>
      <c r="C11" s="163"/>
      <c r="D11" s="163"/>
      <c r="E11" s="163"/>
      <c r="F11" s="163"/>
      <c r="G11" s="163"/>
      <c r="H11" s="163"/>
      <c r="I11" s="163"/>
      <c r="J11" s="163"/>
      <c r="K11" s="128"/>
      <c r="L11" s="128"/>
      <c r="M11" s="128"/>
      <c r="N11" s="128"/>
      <c r="O11" s="262"/>
      <c r="P11" s="128"/>
      <c r="Q11" s="128"/>
      <c r="R11" s="128"/>
      <c r="S11" s="128"/>
      <c r="T11" s="128"/>
      <c r="U11" s="128"/>
      <c r="V11" s="128"/>
      <c r="W11" s="128"/>
      <c r="X11" s="128"/>
      <c r="Y11" s="128"/>
      <c r="Z11" s="128"/>
      <c r="AA11" s="128"/>
      <c r="AB11" s="128"/>
      <c r="AC11" s="128"/>
    </row>
    <row r="12" spans="1:29" x14ac:dyDescent="0.25">
      <c r="A12" s="163"/>
      <c r="B12" s="163"/>
      <c r="C12" s="163"/>
      <c r="D12" s="163"/>
      <c r="E12" s="163"/>
      <c r="F12" s="163"/>
      <c r="G12" s="163"/>
      <c r="H12" s="163"/>
      <c r="I12" s="163"/>
      <c r="J12" s="163"/>
      <c r="K12" s="128"/>
      <c r="L12" s="128"/>
      <c r="M12" s="128"/>
      <c r="N12" s="128"/>
      <c r="O12" s="128"/>
      <c r="P12" s="128"/>
      <c r="Q12" s="128"/>
      <c r="R12" s="128"/>
      <c r="S12" s="128"/>
      <c r="T12" s="128"/>
      <c r="U12" s="128"/>
      <c r="V12" s="128"/>
      <c r="W12" s="128"/>
      <c r="X12" s="128"/>
      <c r="Y12" s="128"/>
      <c r="Z12" s="128"/>
      <c r="AA12" s="128"/>
      <c r="AB12" s="128"/>
      <c r="AC12" s="128"/>
    </row>
    <row r="13" spans="1:29" x14ac:dyDescent="0.25">
      <c r="A13" s="164"/>
      <c r="B13" s="163"/>
      <c r="C13" s="163"/>
      <c r="D13" s="163"/>
      <c r="E13" s="163"/>
      <c r="F13" s="163"/>
      <c r="G13" s="163"/>
      <c r="H13" s="163"/>
      <c r="I13" s="163"/>
      <c r="J13" s="163"/>
      <c r="K13" s="128"/>
      <c r="L13" s="128"/>
      <c r="M13" s="128"/>
      <c r="N13" s="128"/>
      <c r="O13" s="128"/>
      <c r="P13" s="128"/>
      <c r="Q13" s="128"/>
      <c r="R13" s="128"/>
      <c r="S13" s="128"/>
      <c r="T13" s="128"/>
      <c r="U13" s="128"/>
      <c r="V13" s="128"/>
      <c r="W13" s="128"/>
      <c r="X13" s="128"/>
      <c r="Y13" s="128"/>
      <c r="Z13" s="128"/>
      <c r="AA13" s="128"/>
      <c r="AB13" s="128"/>
      <c r="AC13" s="128"/>
    </row>
    <row r="14" spans="1:29" x14ac:dyDescent="0.25">
      <c r="A14" s="165"/>
      <c r="B14" s="163"/>
      <c r="C14" s="163"/>
      <c r="D14" s="163"/>
      <c r="E14" s="163"/>
      <c r="F14" s="163"/>
      <c r="G14" s="163"/>
      <c r="H14" s="163"/>
      <c r="I14" s="163"/>
      <c r="J14" s="163"/>
      <c r="K14" s="128"/>
      <c r="L14" s="128"/>
      <c r="M14" s="128"/>
      <c r="N14" s="128"/>
      <c r="O14" s="128"/>
      <c r="P14" s="128"/>
      <c r="Q14" s="128"/>
      <c r="R14" s="128"/>
      <c r="S14" s="128"/>
      <c r="T14" s="128"/>
      <c r="U14" s="128"/>
      <c r="V14" s="128"/>
      <c r="W14" s="128"/>
      <c r="X14" s="128"/>
      <c r="Y14" s="128"/>
      <c r="Z14" s="128"/>
      <c r="AA14" s="128"/>
      <c r="AB14" s="128"/>
      <c r="AC14" s="128"/>
    </row>
    <row r="15" spans="1:29" x14ac:dyDescent="0.25">
      <c r="A15" s="164"/>
      <c r="B15" s="163"/>
      <c r="C15" s="163"/>
      <c r="D15" s="163"/>
      <c r="E15" s="163"/>
      <c r="F15" s="163"/>
      <c r="G15" s="163"/>
      <c r="H15" s="163"/>
      <c r="I15" s="163"/>
      <c r="J15" s="163"/>
      <c r="K15" s="128"/>
      <c r="L15" s="128"/>
      <c r="M15" s="128"/>
      <c r="N15" s="128"/>
      <c r="O15" s="128"/>
      <c r="P15" s="128"/>
      <c r="Q15" s="128"/>
      <c r="R15" s="128"/>
      <c r="S15" s="128"/>
      <c r="T15" s="128"/>
      <c r="U15" s="128"/>
      <c r="V15" s="128"/>
      <c r="W15" s="128"/>
      <c r="X15" s="128"/>
      <c r="Y15" s="128"/>
      <c r="Z15" s="128"/>
      <c r="AA15" s="128"/>
      <c r="AB15" s="128"/>
      <c r="AC15" s="128"/>
    </row>
    <row r="16" spans="1:29" x14ac:dyDescent="0.25">
      <c r="A16" s="166"/>
      <c r="B16" s="163"/>
      <c r="C16" s="163"/>
      <c r="D16" s="163"/>
      <c r="E16" s="163"/>
      <c r="F16" s="163"/>
      <c r="G16" s="163"/>
      <c r="H16" s="163"/>
      <c r="I16" s="163"/>
      <c r="J16" s="163"/>
      <c r="K16" s="128"/>
      <c r="L16" s="128"/>
      <c r="M16" s="128"/>
      <c r="N16" s="128"/>
      <c r="O16" s="128"/>
      <c r="P16" s="128"/>
      <c r="Q16" s="128"/>
      <c r="R16" s="128"/>
      <c r="S16" s="128"/>
      <c r="T16" s="128"/>
      <c r="U16" s="128"/>
      <c r="V16" s="128"/>
      <c r="W16" s="128"/>
      <c r="X16" s="128"/>
      <c r="Y16" s="128"/>
      <c r="Z16" s="128"/>
      <c r="AA16" s="128"/>
      <c r="AB16" s="128"/>
      <c r="AC16" s="128"/>
    </row>
    <row r="17" spans="1:29" x14ac:dyDescent="0.25">
      <c r="A17" s="166"/>
      <c r="B17" s="163"/>
      <c r="C17" s="163"/>
      <c r="D17" s="163"/>
      <c r="E17" s="163"/>
      <c r="F17" s="163"/>
      <c r="G17" s="163"/>
      <c r="H17" s="163"/>
      <c r="I17" s="163"/>
      <c r="J17" s="163"/>
      <c r="K17" s="128"/>
      <c r="L17" s="128"/>
      <c r="M17" s="128"/>
      <c r="N17" s="128"/>
      <c r="O17" s="128"/>
      <c r="P17" s="128"/>
      <c r="Q17" s="128"/>
      <c r="R17" s="128"/>
      <c r="S17" s="128"/>
      <c r="T17" s="128"/>
      <c r="U17" s="128"/>
      <c r="V17" s="128"/>
      <c r="W17" s="128"/>
      <c r="X17" s="128"/>
      <c r="Y17" s="128"/>
      <c r="Z17" s="128"/>
      <c r="AA17" s="128"/>
      <c r="AB17" s="128"/>
      <c r="AC17" s="128"/>
    </row>
    <row r="18" spans="1:29" x14ac:dyDescent="0.25">
      <c r="A18" s="163"/>
      <c r="B18" s="163"/>
      <c r="C18" s="163"/>
      <c r="D18" s="163"/>
      <c r="E18" s="163"/>
      <c r="F18" s="163"/>
      <c r="G18" s="163"/>
      <c r="H18" s="163"/>
      <c r="I18" s="163"/>
      <c r="J18" s="163"/>
      <c r="K18" s="128"/>
      <c r="L18" s="128"/>
      <c r="M18" s="128"/>
      <c r="N18" s="128"/>
      <c r="O18" s="128"/>
      <c r="P18" s="128"/>
      <c r="Q18" s="128"/>
      <c r="R18" s="128"/>
      <c r="S18" s="128"/>
      <c r="T18" s="128"/>
      <c r="U18" s="128"/>
      <c r="V18" s="128"/>
      <c r="W18" s="128"/>
      <c r="X18" s="128"/>
      <c r="Y18" s="128"/>
      <c r="Z18" s="128"/>
      <c r="AA18" s="128"/>
      <c r="AB18" s="128"/>
      <c r="AC18" s="128"/>
    </row>
    <row r="19" spans="1:29" x14ac:dyDescent="0.25">
      <c r="A19" s="163"/>
      <c r="B19" s="163"/>
      <c r="C19" s="163"/>
      <c r="D19" s="163"/>
      <c r="E19" s="163"/>
      <c r="F19" s="163"/>
      <c r="G19" s="163"/>
      <c r="H19" s="163"/>
      <c r="I19" s="163"/>
      <c r="J19" s="163"/>
      <c r="K19" s="128"/>
      <c r="L19" s="128"/>
      <c r="M19" s="128"/>
      <c r="N19" s="128"/>
      <c r="O19" s="128"/>
      <c r="P19" s="128"/>
      <c r="Q19" s="128"/>
      <c r="R19" s="128"/>
      <c r="S19" s="128"/>
      <c r="T19" s="128"/>
      <c r="U19" s="128"/>
      <c r="V19" s="128"/>
      <c r="W19" s="128"/>
      <c r="X19" s="128"/>
      <c r="Y19" s="128"/>
      <c r="Z19" s="128"/>
      <c r="AA19" s="128"/>
      <c r="AB19" s="128"/>
      <c r="AC19" s="128"/>
    </row>
    <row r="20" spans="1:29" x14ac:dyDescent="0.25">
      <c r="A20" s="163"/>
      <c r="B20" s="163"/>
      <c r="C20" s="163"/>
      <c r="D20" s="163"/>
      <c r="E20" s="163"/>
      <c r="F20" s="163"/>
      <c r="G20" s="163"/>
      <c r="H20" s="163"/>
      <c r="I20" s="163"/>
      <c r="J20" s="163"/>
      <c r="K20" s="128"/>
      <c r="L20" s="128"/>
      <c r="M20" s="128"/>
      <c r="N20" s="128"/>
      <c r="O20" s="128"/>
      <c r="P20" s="128"/>
      <c r="Q20" s="128"/>
      <c r="R20" s="128"/>
      <c r="S20" s="128"/>
      <c r="T20" s="128"/>
      <c r="U20" s="128"/>
      <c r="V20" s="128"/>
      <c r="W20" s="128"/>
      <c r="X20" s="128"/>
      <c r="Y20" s="128"/>
      <c r="Z20" s="128"/>
      <c r="AA20" s="128"/>
      <c r="AB20" s="128"/>
      <c r="AC20" s="128"/>
    </row>
    <row r="21" spans="1:29" x14ac:dyDescent="0.25">
      <c r="A21" s="163"/>
      <c r="B21" s="163"/>
      <c r="C21" s="163"/>
      <c r="D21" s="163"/>
      <c r="E21" s="163"/>
      <c r="F21" s="163"/>
      <c r="G21" s="163"/>
      <c r="H21" s="163"/>
      <c r="I21" s="163"/>
      <c r="J21" s="163"/>
      <c r="K21" s="128"/>
      <c r="L21" s="638"/>
      <c r="M21" s="638"/>
      <c r="N21" s="638"/>
      <c r="O21" s="128"/>
      <c r="P21" s="128"/>
      <c r="Q21" s="128"/>
      <c r="R21" s="128"/>
      <c r="S21" s="128"/>
      <c r="T21" s="128"/>
      <c r="U21" s="128"/>
      <c r="V21" s="128"/>
      <c r="W21" s="128"/>
      <c r="X21" s="128"/>
      <c r="Y21" s="128"/>
      <c r="Z21" s="128"/>
      <c r="AA21" s="128"/>
      <c r="AB21" s="128"/>
      <c r="AC21" s="128"/>
    </row>
    <row r="22" spans="1:29" x14ac:dyDescent="0.25">
      <c r="A22" s="163"/>
      <c r="B22" s="163"/>
      <c r="C22" s="163"/>
      <c r="D22" s="163"/>
      <c r="E22" s="163"/>
      <c r="F22" s="163"/>
      <c r="G22" s="163"/>
      <c r="H22" s="163"/>
      <c r="I22" s="163"/>
      <c r="J22" s="163"/>
      <c r="K22" s="128"/>
      <c r="L22" s="639"/>
      <c r="M22" s="639"/>
      <c r="N22" s="639"/>
      <c r="O22" s="128"/>
      <c r="P22" s="128"/>
      <c r="Q22" s="128"/>
      <c r="R22" s="128"/>
      <c r="S22" s="128"/>
      <c r="T22" s="128"/>
      <c r="U22" s="128"/>
      <c r="V22" s="128"/>
      <c r="W22" s="128"/>
      <c r="X22" s="128"/>
      <c r="Y22" s="128"/>
      <c r="Z22" s="128"/>
      <c r="AA22" s="128"/>
      <c r="AB22" s="128"/>
      <c r="AC22" s="128"/>
    </row>
    <row r="23" spans="1:29" x14ac:dyDescent="0.25">
      <c r="A23" s="163"/>
      <c r="B23" s="163"/>
      <c r="C23" s="163"/>
      <c r="D23" s="163"/>
      <c r="E23" s="163"/>
      <c r="F23" s="163"/>
      <c r="G23" s="163"/>
      <c r="H23" s="163"/>
      <c r="I23" s="163"/>
      <c r="J23" s="163"/>
      <c r="K23" s="128"/>
      <c r="L23" s="640"/>
      <c r="M23" s="640"/>
      <c r="N23" s="573"/>
      <c r="O23" s="128"/>
      <c r="P23" s="128"/>
      <c r="Q23" s="128"/>
      <c r="R23" s="128"/>
      <c r="S23" s="128"/>
      <c r="T23" s="128"/>
      <c r="U23" s="128"/>
      <c r="V23" s="128"/>
      <c r="W23" s="128"/>
      <c r="X23" s="128"/>
      <c r="Y23" s="128"/>
      <c r="Z23" s="128"/>
      <c r="AA23" s="128"/>
      <c r="AB23" s="128"/>
      <c r="AC23" s="128"/>
    </row>
    <row r="24" spans="1:29" x14ac:dyDescent="0.25">
      <c r="A24" s="163"/>
      <c r="B24" s="163"/>
      <c r="C24" s="163"/>
      <c r="D24" s="163"/>
      <c r="E24" s="163"/>
      <c r="F24" s="163"/>
      <c r="G24" s="163"/>
      <c r="H24" s="163"/>
      <c r="I24" s="163"/>
      <c r="J24" s="163"/>
      <c r="K24" s="128"/>
      <c r="L24" s="641"/>
      <c r="M24" s="641"/>
      <c r="N24" s="573"/>
      <c r="O24" s="128"/>
      <c r="P24" s="128"/>
      <c r="Q24" s="128"/>
      <c r="R24" s="128"/>
      <c r="S24" s="128"/>
      <c r="T24" s="128"/>
      <c r="U24" s="128"/>
      <c r="V24" s="128"/>
      <c r="W24" s="128"/>
      <c r="X24" s="128"/>
      <c r="Y24" s="128"/>
      <c r="Z24" s="128"/>
      <c r="AA24" s="128"/>
      <c r="AB24" s="128"/>
      <c r="AC24" s="128"/>
    </row>
    <row r="25" spans="1:29" x14ac:dyDescent="0.25">
      <c r="A25" s="163"/>
      <c r="B25" s="163"/>
      <c r="C25" s="163"/>
      <c r="D25" s="163"/>
      <c r="E25" s="163"/>
      <c r="F25" s="163"/>
      <c r="G25" s="163"/>
      <c r="H25" s="163"/>
      <c r="I25" s="163"/>
      <c r="J25" s="163"/>
      <c r="K25" s="128"/>
      <c r="L25" s="639"/>
      <c r="M25" s="639"/>
      <c r="N25" s="639"/>
      <c r="O25" s="128"/>
      <c r="P25" s="128"/>
      <c r="Q25" s="128"/>
      <c r="R25" s="128"/>
      <c r="S25" s="128"/>
      <c r="T25" s="128"/>
      <c r="U25" s="128"/>
      <c r="V25" s="128"/>
      <c r="W25" s="128"/>
      <c r="X25" s="128"/>
      <c r="Y25" s="128"/>
      <c r="Z25" s="128"/>
      <c r="AA25" s="128"/>
      <c r="AB25" s="128"/>
      <c r="AC25" s="128"/>
    </row>
    <row r="26" spans="1:29" x14ac:dyDescent="0.25">
      <c r="A26" s="163"/>
      <c r="B26" s="163"/>
      <c r="C26" s="163"/>
      <c r="D26" s="163"/>
      <c r="E26" s="163"/>
      <c r="F26" s="163"/>
      <c r="G26" s="163"/>
      <c r="H26" s="163"/>
      <c r="I26" s="163"/>
      <c r="J26" s="163"/>
      <c r="K26" s="128"/>
      <c r="L26" s="600"/>
      <c r="M26" s="600"/>
      <c r="N26" s="600"/>
      <c r="O26" s="128"/>
      <c r="P26" s="128"/>
      <c r="Q26" s="128"/>
      <c r="R26" s="128"/>
      <c r="S26" s="128"/>
      <c r="T26" s="128"/>
      <c r="U26" s="128"/>
      <c r="V26" s="128"/>
      <c r="W26" s="128"/>
      <c r="X26" s="128"/>
      <c r="Y26" s="128"/>
      <c r="Z26" s="128"/>
      <c r="AA26" s="128"/>
      <c r="AB26" s="128"/>
      <c r="AC26" s="128"/>
    </row>
    <row r="27" spans="1:29" x14ac:dyDescent="0.25">
      <c r="A27" s="163"/>
      <c r="B27" s="163"/>
      <c r="C27" s="163"/>
      <c r="D27" s="163"/>
      <c r="E27" s="163"/>
      <c r="F27" s="163"/>
      <c r="G27" s="163"/>
      <c r="H27" s="163"/>
      <c r="I27" s="163"/>
      <c r="J27" s="163"/>
      <c r="K27" s="128"/>
      <c r="L27" s="128"/>
      <c r="M27" s="128"/>
      <c r="N27" s="128"/>
      <c r="O27" s="128"/>
      <c r="P27" s="128"/>
      <c r="Q27" s="128"/>
      <c r="R27" s="128"/>
      <c r="S27" s="128"/>
      <c r="T27" s="128"/>
      <c r="U27" s="128"/>
      <c r="V27" s="128"/>
      <c r="W27" s="128"/>
      <c r="X27" s="128"/>
      <c r="Y27" s="128"/>
      <c r="Z27" s="128"/>
      <c r="AA27" s="128"/>
      <c r="AB27" s="128"/>
      <c r="AC27" s="128"/>
    </row>
    <row r="28" spans="1:29" x14ac:dyDescent="0.25">
      <c r="A28" s="163"/>
      <c r="B28" s="163"/>
      <c r="C28" s="163"/>
      <c r="D28" s="163"/>
      <c r="E28" s="163"/>
      <c r="F28" s="163"/>
      <c r="G28" s="163"/>
      <c r="H28" s="163"/>
      <c r="I28" s="163"/>
      <c r="J28" s="163"/>
      <c r="K28" s="128"/>
      <c r="L28" s="128"/>
      <c r="M28" s="128"/>
      <c r="N28" s="128"/>
      <c r="O28" s="128"/>
      <c r="P28" s="128"/>
      <c r="Q28" s="128"/>
      <c r="R28" s="128"/>
      <c r="S28" s="128"/>
      <c r="T28" s="128"/>
      <c r="U28" s="128"/>
      <c r="V28" s="128"/>
      <c r="W28" s="128"/>
      <c r="X28" s="128"/>
      <c r="Y28" s="128"/>
      <c r="Z28" s="128"/>
      <c r="AA28" s="128"/>
      <c r="AB28" s="128"/>
      <c r="AC28" s="128"/>
    </row>
    <row r="29" spans="1:29" x14ac:dyDescent="0.25">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row>
    <row r="30" spans="1:29" x14ac:dyDescent="0.25">
      <c r="A30" s="517"/>
      <c r="B30" s="205"/>
      <c r="C30" s="205"/>
      <c r="D30" s="205"/>
      <c r="E30" s="205"/>
      <c r="F30" s="205"/>
      <c r="G30" s="205"/>
      <c r="H30" s="205"/>
      <c r="I30" s="205"/>
      <c r="J30" s="205"/>
      <c r="K30" s="128"/>
      <c r="L30" s="128"/>
      <c r="M30" s="128"/>
      <c r="N30" s="128"/>
      <c r="O30" s="128"/>
      <c r="P30" s="128"/>
      <c r="Q30" s="128"/>
      <c r="R30" s="128"/>
      <c r="S30" s="128"/>
      <c r="T30" s="128"/>
      <c r="U30" s="128"/>
      <c r="V30" s="128"/>
      <c r="W30" s="128"/>
      <c r="X30" s="128"/>
      <c r="Y30" s="128"/>
      <c r="Z30" s="128"/>
      <c r="AA30" s="128"/>
      <c r="AB30" s="128"/>
      <c r="AC30" s="128"/>
    </row>
    <row r="31" spans="1:29" x14ac:dyDescent="0.25">
      <c r="A31" s="592" t="s">
        <v>280</v>
      </c>
      <c r="B31" s="593"/>
      <c r="C31" s="593"/>
      <c r="D31" s="593"/>
      <c r="E31" s="593"/>
      <c r="F31" s="470"/>
      <c r="G31" s="601" t="s">
        <v>287</v>
      </c>
      <c r="H31" s="602"/>
      <c r="I31" s="602"/>
      <c r="J31" s="602"/>
      <c r="K31" s="128"/>
      <c r="L31" s="128"/>
      <c r="M31" s="128"/>
      <c r="N31" s="128"/>
      <c r="O31" s="128"/>
      <c r="P31" s="128"/>
      <c r="Q31" s="128"/>
      <c r="R31" s="128"/>
      <c r="S31" s="128"/>
      <c r="T31" s="128"/>
      <c r="U31" s="128"/>
      <c r="V31" s="128"/>
      <c r="W31" s="128"/>
      <c r="X31" s="128"/>
      <c r="Y31" s="128"/>
      <c r="Z31" s="128"/>
      <c r="AA31" s="128"/>
      <c r="AB31" s="128"/>
      <c r="AC31" s="128"/>
    </row>
    <row r="32" spans="1:29" x14ac:dyDescent="0.25">
      <c r="A32" s="576" t="s">
        <v>378</v>
      </c>
      <c r="B32" s="577"/>
      <c r="C32" s="577"/>
      <c r="D32" s="578"/>
      <c r="E32" s="471">
        <v>0.57999999999999996</v>
      </c>
      <c r="F32" s="472"/>
      <c r="G32" s="603" t="s">
        <v>288</v>
      </c>
      <c r="H32" s="604"/>
      <c r="I32" s="604"/>
      <c r="J32" s="604"/>
      <c r="K32" s="128"/>
      <c r="L32" s="128"/>
      <c r="M32" s="128"/>
      <c r="N32" s="128"/>
      <c r="O32" s="128"/>
      <c r="P32" s="128"/>
      <c r="Q32" s="128"/>
      <c r="R32" s="128"/>
      <c r="S32" s="128"/>
      <c r="T32" s="128"/>
      <c r="U32" s="128"/>
      <c r="V32" s="128"/>
      <c r="W32" s="128"/>
      <c r="X32" s="128"/>
      <c r="Y32" s="128"/>
      <c r="Z32" s="128"/>
      <c r="AA32" s="128"/>
      <c r="AB32" s="128"/>
      <c r="AC32" s="128"/>
    </row>
    <row r="33" spans="1:29" x14ac:dyDescent="0.25">
      <c r="A33" s="576" t="s">
        <v>281</v>
      </c>
      <c r="B33" s="577"/>
      <c r="C33" s="577"/>
      <c r="D33" s="578"/>
      <c r="E33" s="471">
        <v>0.32</v>
      </c>
      <c r="F33" s="472"/>
      <c r="G33" s="605" t="s">
        <v>382</v>
      </c>
      <c r="H33" s="606"/>
      <c r="I33" s="607"/>
      <c r="J33" s="475">
        <v>0.106</v>
      </c>
      <c r="K33" s="128"/>
      <c r="L33" s="128"/>
      <c r="M33" s="128"/>
      <c r="N33" s="128"/>
      <c r="O33" s="128"/>
      <c r="P33" s="128"/>
      <c r="Q33" s="128"/>
      <c r="R33" s="128"/>
      <c r="S33" s="128"/>
      <c r="T33" s="128"/>
      <c r="U33" s="128"/>
      <c r="V33" s="128"/>
      <c r="W33" s="128"/>
      <c r="X33" s="128"/>
      <c r="Y33" s="128"/>
      <c r="Z33" s="128"/>
      <c r="AA33" s="128"/>
      <c r="AB33" s="128"/>
      <c r="AC33" s="128"/>
    </row>
    <row r="34" spans="1:29" x14ac:dyDescent="0.25">
      <c r="A34" s="642" t="s">
        <v>282</v>
      </c>
      <c r="B34" s="643"/>
      <c r="C34" s="643"/>
      <c r="D34" s="644"/>
      <c r="E34" s="471">
        <v>0.26</v>
      </c>
      <c r="F34" s="472"/>
      <c r="G34" s="608" t="s">
        <v>381</v>
      </c>
      <c r="H34" s="609"/>
      <c r="I34" s="610"/>
      <c r="J34" s="569">
        <v>0.16500000000000001</v>
      </c>
      <c r="K34" s="128"/>
      <c r="L34" s="128"/>
      <c r="M34" s="128"/>
      <c r="N34" s="128"/>
      <c r="O34" s="128"/>
      <c r="P34" s="128"/>
      <c r="Q34" s="128"/>
      <c r="R34" s="128"/>
      <c r="S34" s="128"/>
      <c r="T34" s="128"/>
      <c r="U34" s="128"/>
      <c r="V34" s="128"/>
      <c r="W34" s="128"/>
      <c r="X34" s="128"/>
      <c r="Y34" s="128"/>
      <c r="Z34" s="128"/>
      <c r="AA34" s="128"/>
      <c r="AB34" s="128"/>
      <c r="AC34" s="128"/>
    </row>
    <row r="35" spans="1:29" x14ac:dyDescent="0.25">
      <c r="A35" s="596" t="s">
        <v>283</v>
      </c>
      <c r="B35" s="597"/>
      <c r="C35" s="597"/>
      <c r="D35" s="597"/>
      <c r="E35" s="597"/>
      <c r="F35" s="472"/>
      <c r="G35" s="603" t="s">
        <v>289</v>
      </c>
      <c r="H35" s="604"/>
      <c r="I35" s="604"/>
      <c r="J35" s="604"/>
      <c r="K35" s="128"/>
      <c r="L35" s="128"/>
      <c r="M35" s="128"/>
      <c r="N35" s="128"/>
      <c r="O35" s="128"/>
      <c r="P35" s="128"/>
      <c r="Q35" s="128"/>
      <c r="R35" s="128"/>
      <c r="S35" s="128"/>
      <c r="T35" s="128"/>
      <c r="U35" s="128"/>
      <c r="V35" s="128"/>
      <c r="W35" s="128"/>
      <c r="X35" s="128"/>
      <c r="Y35" s="128"/>
      <c r="Z35" s="128"/>
      <c r="AA35" s="128"/>
      <c r="AB35" s="128"/>
      <c r="AC35" s="128"/>
    </row>
    <row r="36" spans="1:29" x14ac:dyDescent="0.25">
      <c r="A36" s="588" t="s">
        <v>284</v>
      </c>
      <c r="B36" s="589"/>
      <c r="C36" s="589"/>
      <c r="D36" s="589"/>
      <c r="E36" s="581">
        <v>0.3</v>
      </c>
      <c r="F36" s="473"/>
      <c r="G36" s="599">
        <v>0.22</v>
      </c>
      <c r="H36" s="600"/>
      <c r="I36" s="600"/>
      <c r="J36" s="600"/>
      <c r="K36" s="128"/>
      <c r="L36" s="128"/>
      <c r="M36" s="128"/>
      <c r="N36" s="128"/>
      <c r="O36" s="128"/>
      <c r="P36" s="128"/>
      <c r="Q36" s="128"/>
      <c r="R36" s="128"/>
      <c r="S36" s="128"/>
      <c r="T36" s="128"/>
      <c r="U36" s="128"/>
      <c r="V36" s="128"/>
      <c r="W36" s="128"/>
      <c r="X36" s="128"/>
      <c r="Y36" s="128"/>
      <c r="Z36" s="128"/>
      <c r="AA36" s="128"/>
      <c r="AB36" s="128"/>
      <c r="AC36" s="128"/>
    </row>
    <row r="37" spans="1:29" x14ac:dyDescent="0.25">
      <c r="A37" s="595"/>
      <c r="B37" s="595"/>
      <c r="C37" s="595"/>
      <c r="D37" s="595"/>
      <c r="E37" s="472"/>
      <c r="F37" s="472"/>
      <c r="G37" s="594"/>
      <c r="H37" s="594"/>
      <c r="I37" s="594"/>
      <c r="J37" s="205"/>
      <c r="K37" s="128"/>
      <c r="L37" s="128"/>
      <c r="M37" s="128"/>
      <c r="N37" s="128"/>
      <c r="O37" s="128"/>
      <c r="P37" s="128"/>
      <c r="Q37" s="128"/>
      <c r="R37" s="128"/>
      <c r="S37" s="128"/>
      <c r="T37" s="128"/>
      <c r="U37" s="128"/>
      <c r="V37" s="128"/>
      <c r="W37" s="128"/>
      <c r="X37" s="128"/>
      <c r="Y37" s="128"/>
      <c r="Z37" s="128"/>
      <c r="AA37" s="128"/>
      <c r="AB37" s="128"/>
      <c r="AC37" s="128"/>
    </row>
    <row r="38" spans="1:29" x14ac:dyDescent="0.25">
      <c r="A38" s="205"/>
      <c r="B38" s="205"/>
      <c r="C38" s="205"/>
      <c r="D38" s="205"/>
      <c r="E38" s="205"/>
      <c r="F38" s="205"/>
      <c r="G38" s="205"/>
      <c r="H38" s="205"/>
      <c r="I38" s="205"/>
      <c r="J38" s="205"/>
      <c r="K38" s="128"/>
      <c r="L38" s="128"/>
      <c r="M38" s="128"/>
      <c r="N38" s="128"/>
      <c r="O38" s="128"/>
      <c r="P38" s="128"/>
      <c r="Q38" s="128"/>
      <c r="R38" s="128"/>
      <c r="S38" s="128"/>
      <c r="T38" s="128"/>
      <c r="U38" s="128"/>
      <c r="V38" s="128"/>
      <c r="W38" s="128"/>
      <c r="X38" s="128"/>
      <c r="Y38" s="128"/>
      <c r="Z38" s="128"/>
      <c r="AA38" s="128"/>
      <c r="AB38" s="128"/>
      <c r="AC38" s="128"/>
    </row>
    <row r="39" spans="1:29" x14ac:dyDescent="0.25">
      <c r="A39" s="596" t="s">
        <v>285</v>
      </c>
      <c r="B39" s="597"/>
      <c r="C39" s="597"/>
      <c r="D39" s="597"/>
      <c r="E39" s="598"/>
      <c r="F39" s="205"/>
      <c r="G39" s="205"/>
      <c r="H39" s="205"/>
      <c r="I39" s="205"/>
      <c r="J39" s="205"/>
      <c r="K39" s="128"/>
      <c r="L39" s="128"/>
      <c r="M39" s="128"/>
      <c r="N39" s="128"/>
      <c r="O39" s="128"/>
      <c r="P39" s="128"/>
      <c r="Q39" s="128"/>
      <c r="R39" s="128"/>
      <c r="S39" s="128"/>
      <c r="T39" s="128"/>
      <c r="U39" s="128"/>
      <c r="V39" s="128"/>
      <c r="W39" s="128"/>
      <c r="X39" s="128"/>
      <c r="Y39" s="128"/>
      <c r="Z39" s="128"/>
      <c r="AA39" s="128"/>
      <c r="AB39" s="128"/>
      <c r="AC39" s="128"/>
    </row>
    <row r="40" spans="1:29" x14ac:dyDescent="0.25">
      <c r="A40" s="588" t="s">
        <v>286</v>
      </c>
      <c r="B40" s="589"/>
      <c r="C40" s="589"/>
      <c r="D40" s="590" t="s">
        <v>8</v>
      </c>
      <c r="E40" s="591"/>
      <c r="F40" s="205"/>
      <c r="G40" s="205"/>
      <c r="H40" s="205"/>
      <c r="I40" s="205"/>
      <c r="J40" s="205"/>
      <c r="K40" s="128"/>
      <c r="L40" s="128"/>
      <c r="M40" s="128"/>
      <c r="N40" s="128"/>
      <c r="O40" s="128"/>
      <c r="P40" s="128"/>
      <c r="Q40" s="128"/>
      <c r="R40" s="128"/>
      <c r="S40" s="128"/>
      <c r="T40" s="128"/>
      <c r="U40" s="128"/>
      <c r="V40" s="128"/>
      <c r="W40" s="128"/>
      <c r="X40" s="128"/>
      <c r="Y40" s="128"/>
      <c r="Z40" s="128"/>
      <c r="AA40" s="128"/>
      <c r="AB40" s="128"/>
      <c r="AC40" s="128"/>
    </row>
    <row r="41" spans="1:29" x14ac:dyDescent="0.25">
      <c r="A41" s="614" t="s">
        <v>103</v>
      </c>
      <c r="B41" s="615"/>
      <c r="C41" s="616"/>
      <c r="D41" s="617" t="s">
        <v>91</v>
      </c>
      <c r="E41" s="618"/>
      <c r="F41" s="470"/>
      <c r="G41" s="205"/>
      <c r="H41" s="205"/>
      <c r="I41" s="205"/>
      <c r="J41" s="205"/>
      <c r="K41" s="128"/>
      <c r="L41" s="128"/>
      <c r="M41" s="128"/>
      <c r="N41" s="128"/>
      <c r="O41" s="128"/>
      <c r="P41" s="128"/>
      <c r="Q41" s="128"/>
      <c r="R41" s="128"/>
      <c r="S41" s="128"/>
      <c r="T41" s="128"/>
      <c r="U41" s="128"/>
      <c r="V41" s="128"/>
      <c r="W41" s="128"/>
      <c r="X41" s="128"/>
      <c r="Y41" s="128"/>
      <c r="Z41" s="128"/>
      <c r="AA41" s="128"/>
      <c r="AB41" s="128"/>
      <c r="AC41" s="128"/>
    </row>
    <row r="42" spans="1:29" x14ac:dyDescent="0.25">
      <c r="A42" s="205"/>
      <c r="B42" s="205"/>
      <c r="C42" s="205"/>
      <c r="D42" s="474"/>
      <c r="E42" s="474"/>
      <c r="F42" s="205"/>
      <c r="G42" s="205"/>
      <c r="H42" s="205"/>
      <c r="I42" s="205"/>
      <c r="J42" s="205"/>
      <c r="K42" s="128"/>
      <c r="L42" s="128"/>
      <c r="M42" s="128"/>
      <c r="N42" s="128"/>
      <c r="O42" s="128"/>
      <c r="P42" s="128"/>
      <c r="Q42" s="128"/>
      <c r="R42" s="128"/>
      <c r="S42" s="128"/>
      <c r="T42" s="128"/>
      <c r="U42" s="128"/>
      <c r="V42" s="128"/>
      <c r="W42" s="128"/>
      <c r="X42" s="128"/>
      <c r="Y42" s="128"/>
      <c r="Z42" s="128"/>
      <c r="AA42" s="128"/>
      <c r="AB42" s="128"/>
      <c r="AC42" s="128"/>
    </row>
    <row r="43" spans="1:29" ht="18.75" customHeight="1" x14ac:dyDescent="0.25">
      <c r="A43" s="596" t="s">
        <v>290</v>
      </c>
      <c r="B43" s="597"/>
      <c r="C43" s="597"/>
      <c r="D43" s="597"/>
      <c r="E43" s="597"/>
      <c r="F43" s="598"/>
      <c r="G43" s="205"/>
      <c r="H43" s="205"/>
      <c r="I43" s="205"/>
      <c r="J43" s="205"/>
      <c r="K43" s="128"/>
      <c r="L43" s="128"/>
      <c r="M43" s="128"/>
      <c r="N43" s="128"/>
      <c r="O43" s="128"/>
      <c r="P43" s="128"/>
      <c r="Q43" s="128"/>
      <c r="R43" s="128"/>
      <c r="S43" s="128"/>
      <c r="T43" s="128"/>
      <c r="U43" s="128"/>
      <c r="V43" s="128"/>
      <c r="W43" s="128"/>
      <c r="X43" s="128"/>
      <c r="Y43" s="128"/>
      <c r="Z43" s="128"/>
      <c r="AA43" s="128"/>
      <c r="AB43" s="128"/>
      <c r="AC43" s="128"/>
    </row>
    <row r="44" spans="1:29" x14ac:dyDescent="0.25">
      <c r="A44" s="588" t="s">
        <v>291</v>
      </c>
      <c r="B44" s="589"/>
      <c r="C44" s="589"/>
      <c r="D44" s="626"/>
      <c r="E44" s="622" t="s">
        <v>292</v>
      </c>
      <c r="F44" s="627"/>
      <c r="G44" s="205"/>
      <c r="H44" s="205"/>
      <c r="I44" s="205"/>
      <c r="J44" s="205"/>
      <c r="K44" s="128"/>
      <c r="L44" s="128"/>
      <c r="M44" s="128"/>
      <c r="N44" s="128"/>
      <c r="O44" s="128"/>
      <c r="P44" s="128"/>
      <c r="Q44" s="128"/>
      <c r="R44" s="128"/>
      <c r="S44" s="128"/>
      <c r="T44" s="128"/>
      <c r="U44" s="128"/>
      <c r="V44" s="128"/>
      <c r="W44" s="128"/>
      <c r="X44" s="128"/>
      <c r="Y44" s="128"/>
      <c r="Z44" s="128"/>
      <c r="AA44" s="128"/>
      <c r="AB44" s="128"/>
      <c r="AC44" s="128"/>
    </row>
    <row r="45" spans="1:29" x14ac:dyDescent="0.25">
      <c r="A45" s="611" t="s">
        <v>293</v>
      </c>
      <c r="B45" s="612"/>
      <c r="C45" s="612"/>
      <c r="D45" s="613"/>
      <c r="E45" s="614" t="s">
        <v>294</v>
      </c>
      <c r="F45" s="616"/>
      <c r="G45" s="205"/>
      <c r="H45" s="205"/>
      <c r="I45" s="205"/>
      <c r="J45" s="205"/>
      <c r="K45" s="128"/>
      <c r="L45" s="128"/>
      <c r="M45" s="128"/>
      <c r="N45" s="128"/>
      <c r="O45" s="128"/>
      <c r="P45" s="128"/>
      <c r="Q45" s="128"/>
      <c r="R45" s="128"/>
      <c r="S45" s="128"/>
      <c r="T45" s="128"/>
      <c r="U45" s="128"/>
      <c r="V45" s="128"/>
      <c r="W45" s="128"/>
      <c r="X45" s="128"/>
      <c r="Y45" s="128"/>
      <c r="Z45" s="128"/>
      <c r="AA45" s="128"/>
      <c r="AB45" s="128"/>
      <c r="AC45" s="128"/>
    </row>
    <row r="46" spans="1:29" x14ac:dyDescent="0.25">
      <c r="A46" s="611" t="s">
        <v>295</v>
      </c>
      <c r="B46" s="612"/>
      <c r="C46" s="612"/>
      <c r="D46" s="613"/>
      <c r="E46" s="614" t="s">
        <v>296</v>
      </c>
      <c r="F46" s="616"/>
      <c r="G46" s="205"/>
      <c r="H46" s="205"/>
      <c r="I46" s="205"/>
      <c r="J46" s="205"/>
      <c r="K46" s="128"/>
      <c r="L46" s="128"/>
      <c r="M46" s="128"/>
      <c r="N46" s="128"/>
      <c r="O46" s="128"/>
      <c r="P46" s="128"/>
      <c r="Q46" s="128"/>
      <c r="R46" s="128"/>
      <c r="S46" s="128"/>
      <c r="T46" s="128"/>
      <c r="U46" s="128"/>
      <c r="V46" s="128"/>
      <c r="W46" s="128"/>
      <c r="X46" s="128"/>
      <c r="Y46" s="128"/>
      <c r="Z46" s="128"/>
      <c r="AA46" s="128"/>
      <c r="AB46" s="128"/>
      <c r="AC46" s="128"/>
    </row>
    <row r="47" spans="1:29" x14ac:dyDescent="0.25">
      <c r="A47" s="611" t="s">
        <v>370</v>
      </c>
      <c r="B47" s="612"/>
      <c r="C47" s="612"/>
      <c r="D47" s="613"/>
      <c r="E47" s="614" t="s">
        <v>371</v>
      </c>
      <c r="F47" s="615"/>
      <c r="G47" s="205"/>
      <c r="H47" s="205"/>
      <c r="I47" s="205"/>
      <c r="J47" s="205"/>
      <c r="K47" s="128"/>
      <c r="L47" s="128"/>
      <c r="M47" s="128"/>
      <c r="N47" s="128"/>
      <c r="O47" s="128"/>
      <c r="P47" s="128"/>
      <c r="Q47" s="128"/>
      <c r="R47" s="128"/>
      <c r="S47" s="128"/>
      <c r="T47" s="128"/>
      <c r="U47" s="128"/>
      <c r="V47" s="128"/>
      <c r="W47" s="128"/>
      <c r="X47" s="128"/>
      <c r="Y47" s="128"/>
      <c r="Z47" s="128"/>
      <c r="AA47" s="128"/>
      <c r="AB47" s="128"/>
      <c r="AC47" s="128"/>
    </row>
    <row r="48" spans="1:29" x14ac:dyDescent="0.25">
      <c r="A48" s="611" t="s">
        <v>297</v>
      </c>
      <c r="B48" s="612"/>
      <c r="C48" s="612"/>
      <c r="D48" s="613"/>
      <c r="E48" s="622" t="s">
        <v>298</v>
      </c>
      <c r="F48" s="623"/>
      <c r="G48" s="205"/>
      <c r="H48" s="205"/>
      <c r="I48" s="205"/>
      <c r="J48" s="205"/>
      <c r="K48" s="128"/>
      <c r="L48" s="128"/>
      <c r="M48" s="128"/>
      <c r="N48" s="128"/>
      <c r="O48" s="128"/>
      <c r="P48" s="128"/>
      <c r="Q48" s="128"/>
      <c r="R48" s="128"/>
      <c r="S48" s="128"/>
      <c r="T48" s="128"/>
      <c r="U48" s="128"/>
      <c r="V48" s="128"/>
      <c r="W48" s="128"/>
      <c r="X48" s="128"/>
      <c r="Y48" s="128"/>
      <c r="Z48" s="128"/>
      <c r="AA48" s="128"/>
      <c r="AB48" s="128"/>
      <c r="AC48" s="128"/>
    </row>
    <row r="49" spans="1:29" x14ac:dyDescent="0.25">
      <c r="A49" s="570" t="s">
        <v>368</v>
      </c>
      <c r="B49" s="571"/>
      <c r="C49" s="571"/>
      <c r="D49" s="572"/>
      <c r="E49" s="622" t="s">
        <v>369</v>
      </c>
      <c r="F49" s="623"/>
      <c r="G49" s="205"/>
      <c r="H49" s="205"/>
      <c r="I49" s="205"/>
      <c r="J49" s="205"/>
      <c r="K49" s="128"/>
      <c r="L49" s="128"/>
      <c r="M49" s="128"/>
      <c r="N49" s="128"/>
      <c r="O49" s="128"/>
      <c r="P49" s="128"/>
      <c r="Q49" s="128"/>
      <c r="R49" s="128"/>
      <c r="S49" s="128"/>
      <c r="T49" s="128"/>
      <c r="U49" s="128"/>
      <c r="V49" s="128"/>
      <c r="W49" s="128"/>
      <c r="X49" s="128"/>
      <c r="Y49" s="128"/>
      <c r="Z49" s="128"/>
      <c r="AA49" s="128"/>
      <c r="AB49" s="128"/>
      <c r="AC49" s="128"/>
    </row>
    <row r="50" spans="1:29" x14ac:dyDescent="0.25">
      <c r="A50" s="611" t="s">
        <v>299</v>
      </c>
      <c r="B50" s="612"/>
      <c r="C50" s="612"/>
      <c r="D50" s="613"/>
      <c r="E50" s="624">
        <v>221900</v>
      </c>
      <c r="F50" s="625"/>
      <c r="G50" s="205"/>
      <c r="H50" s="205"/>
      <c r="I50" s="205"/>
      <c r="J50" s="205"/>
      <c r="K50" s="128"/>
      <c r="L50" s="128"/>
      <c r="M50" s="128"/>
      <c r="N50" s="128"/>
      <c r="O50" s="128"/>
      <c r="P50" s="128"/>
      <c r="Q50" s="128"/>
      <c r="R50" s="128"/>
      <c r="S50" s="128"/>
      <c r="T50" s="128"/>
      <c r="U50" s="128"/>
      <c r="V50" s="128"/>
      <c r="W50" s="128"/>
      <c r="X50" s="128"/>
      <c r="Y50" s="128"/>
      <c r="Z50" s="128"/>
      <c r="AA50" s="128"/>
      <c r="AB50" s="128"/>
      <c r="AC50" s="128"/>
    </row>
    <row r="51" spans="1:29" x14ac:dyDescent="0.25">
      <c r="A51" s="611" t="s">
        <v>300</v>
      </c>
      <c r="B51" s="612"/>
      <c r="C51" s="612"/>
      <c r="D51" s="613"/>
      <c r="E51" s="620">
        <v>45467</v>
      </c>
      <c r="F51" s="621"/>
      <c r="G51" s="205"/>
      <c r="H51" s="205"/>
      <c r="I51" s="205"/>
      <c r="J51" s="205"/>
      <c r="K51" s="128"/>
      <c r="L51" s="128"/>
      <c r="M51" s="128"/>
      <c r="N51" s="128"/>
      <c r="O51" s="128"/>
      <c r="P51" s="128"/>
      <c r="Q51" s="128"/>
      <c r="R51" s="128"/>
      <c r="S51" s="128"/>
      <c r="T51" s="128"/>
      <c r="U51" s="128"/>
      <c r="V51" s="128"/>
      <c r="W51" s="128"/>
      <c r="X51" s="128"/>
      <c r="Y51" s="128"/>
      <c r="Z51" s="128"/>
      <c r="AA51" s="128"/>
      <c r="AB51" s="128"/>
      <c r="AC51" s="128"/>
    </row>
    <row r="52" spans="1:29" x14ac:dyDescent="0.25">
      <c r="A52" s="611" t="s">
        <v>301</v>
      </c>
      <c r="B52" s="612"/>
      <c r="C52" s="612"/>
      <c r="D52" s="613"/>
      <c r="E52" s="614" t="s">
        <v>302</v>
      </c>
      <c r="F52" s="615"/>
      <c r="G52" s="205"/>
      <c r="H52" s="205"/>
      <c r="I52" s="205"/>
      <c r="J52" s="205"/>
      <c r="K52" s="128"/>
      <c r="L52" s="128"/>
      <c r="M52" s="128"/>
      <c r="N52" s="128"/>
      <c r="O52" s="128"/>
      <c r="P52" s="128"/>
      <c r="Q52" s="128"/>
      <c r="R52" s="128"/>
      <c r="S52" s="128"/>
      <c r="T52" s="128"/>
      <c r="U52" s="128"/>
      <c r="V52" s="128"/>
      <c r="W52" s="128"/>
      <c r="X52" s="128"/>
      <c r="Y52" s="128"/>
      <c r="Z52" s="128"/>
      <c r="AA52" s="128"/>
      <c r="AB52" s="128"/>
      <c r="AC52" s="128"/>
    </row>
    <row r="53" spans="1:29" x14ac:dyDescent="0.25">
      <c r="A53" s="611" t="s">
        <v>303</v>
      </c>
      <c r="B53" s="612"/>
      <c r="C53" s="612"/>
      <c r="D53" s="613"/>
      <c r="E53" s="614" t="s">
        <v>304</v>
      </c>
      <c r="F53" s="615"/>
      <c r="G53" s="205"/>
      <c r="H53" s="205"/>
      <c r="I53" s="205"/>
      <c r="J53" s="205"/>
      <c r="K53" s="128"/>
      <c r="L53" s="128"/>
      <c r="M53" s="128"/>
      <c r="N53" s="128"/>
      <c r="O53" s="128"/>
      <c r="P53" s="128"/>
      <c r="Q53" s="128"/>
      <c r="R53" s="128"/>
      <c r="S53" s="128"/>
      <c r="T53" s="128"/>
      <c r="U53" s="128"/>
      <c r="V53" s="128"/>
      <c r="W53" s="128"/>
      <c r="X53" s="128"/>
      <c r="Y53" s="128"/>
      <c r="Z53" s="128"/>
      <c r="AA53" s="128"/>
      <c r="AB53" s="128"/>
      <c r="AC53" s="128"/>
    </row>
    <row r="54" spans="1:29" x14ac:dyDescent="0.25">
      <c r="A54" s="611" t="s">
        <v>305</v>
      </c>
      <c r="B54" s="612"/>
      <c r="C54" s="612"/>
      <c r="D54" s="613"/>
      <c r="E54" s="614" t="s">
        <v>306</v>
      </c>
      <c r="F54" s="615"/>
      <c r="G54" s="205"/>
      <c r="H54" s="205"/>
      <c r="I54" s="205"/>
      <c r="J54" s="205"/>
      <c r="K54" s="128"/>
      <c r="L54" s="128"/>
      <c r="M54" s="128"/>
      <c r="N54" s="128"/>
      <c r="O54" s="128"/>
      <c r="P54" s="128"/>
      <c r="Q54" s="128"/>
      <c r="R54" s="128"/>
      <c r="S54" s="128"/>
      <c r="T54" s="128"/>
      <c r="U54" s="128"/>
      <c r="V54" s="128"/>
      <c r="W54" s="128"/>
      <c r="X54" s="128"/>
      <c r="Y54" s="128"/>
      <c r="Z54" s="128"/>
      <c r="AA54" s="128"/>
      <c r="AB54" s="128"/>
      <c r="AC54" s="128"/>
    </row>
    <row r="55" spans="1:29" x14ac:dyDescent="0.25">
      <c r="A55" s="611" t="s">
        <v>307</v>
      </c>
      <c r="B55" s="612"/>
      <c r="C55" s="612"/>
      <c r="D55" s="613"/>
      <c r="E55" s="614" t="s">
        <v>308</v>
      </c>
      <c r="F55" s="615"/>
      <c r="G55" s="205"/>
      <c r="H55" s="205"/>
      <c r="I55" s="205"/>
      <c r="J55" s="205"/>
      <c r="K55" s="128"/>
      <c r="L55" s="128"/>
      <c r="M55" s="128"/>
      <c r="N55" s="128"/>
      <c r="O55" s="128"/>
      <c r="P55" s="128"/>
      <c r="Q55" s="128"/>
      <c r="R55" s="128"/>
      <c r="S55" s="128"/>
      <c r="T55" s="128"/>
      <c r="U55" s="128"/>
      <c r="V55" s="128"/>
      <c r="W55" s="128"/>
      <c r="X55" s="128"/>
      <c r="Y55" s="128"/>
      <c r="Z55" s="128"/>
      <c r="AA55" s="128"/>
      <c r="AB55" s="128"/>
      <c r="AC55" s="128"/>
    </row>
    <row r="56" spans="1:29" x14ac:dyDescent="0.25">
      <c r="A56" s="628" t="s">
        <v>309</v>
      </c>
      <c r="B56" s="629"/>
      <c r="C56" s="629"/>
      <c r="D56" s="630"/>
      <c r="E56" s="611" t="s">
        <v>310</v>
      </c>
      <c r="F56" s="612"/>
      <c r="G56" s="205"/>
      <c r="H56" s="205"/>
      <c r="I56" s="205"/>
      <c r="J56" s="205"/>
      <c r="K56" s="128"/>
      <c r="L56" s="128"/>
      <c r="M56" s="128"/>
      <c r="N56" s="128"/>
      <c r="O56" s="128"/>
      <c r="P56" s="128"/>
      <c r="Q56" s="128"/>
      <c r="R56" s="128"/>
      <c r="S56" s="128"/>
      <c r="T56" s="128"/>
      <c r="U56" s="128"/>
      <c r="V56" s="128"/>
      <c r="W56" s="128"/>
      <c r="X56" s="128"/>
      <c r="Y56" s="128"/>
      <c r="Z56" s="128"/>
      <c r="AA56" s="128"/>
      <c r="AB56" s="128"/>
      <c r="AC56" s="128"/>
    </row>
    <row r="57" spans="1:29" x14ac:dyDescent="0.25">
      <c r="A57" s="628"/>
      <c r="B57" s="629"/>
      <c r="C57" s="629"/>
      <c r="D57" s="630"/>
      <c r="E57" s="634" t="s">
        <v>383</v>
      </c>
      <c r="F57" s="635"/>
      <c r="G57" s="205"/>
      <c r="H57" s="205"/>
      <c r="I57" s="205"/>
      <c r="J57" s="205"/>
      <c r="K57" s="128"/>
      <c r="L57" s="128"/>
      <c r="M57" s="128"/>
      <c r="N57" s="128"/>
      <c r="O57" s="128"/>
      <c r="P57" s="128"/>
      <c r="Q57" s="128"/>
      <c r="R57" s="128"/>
      <c r="S57" s="128"/>
      <c r="T57" s="128"/>
      <c r="U57" s="128"/>
      <c r="V57" s="128"/>
      <c r="W57" s="128"/>
      <c r="X57" s="128"/>
      <c r="Y57" s="128"/>
      <c r="Z57" s="128"/>
      <c r="AA57" s="128"/>
      <c r="AB57" s="128"/>
      <c r="AC57" s="128"/>
    </row>
    <row r="58" spans="1:29" x14ac:dyDescent="0.25">
      <c r="A58" s="631"/>
      <c r="B58" s="632"/>
      <c r="C58" s="632"/>
      <c r="D58" s="633"/>
      <c r="E58" s="636" t="s">
        <v>311</v>
      </c>
      <c r="F58" s="637"/>
      <c r="G58" s="205"/>
      <c r="H58" s="205"/>
      <c r="I58" s="205"/>
      <c r="J58" s="205"/>
      <c r="K58" s="128"/>
      <c r="L58" s="128"/>
      <c r="M58" s="128"/>
      <c r="N58" s="128"/>
      <c r="O58" s="128"/>
      <c r="P58" s="128"/>
      <c r="Q58" s="128"/>
      <c r="R58" s="128"/>
      <c r="S58" s="128"/>
      <c r="T58" s="128"/>
      <c r="U58" s="128"/>
      <c r="V58" s="128"/>
      <c r="W58" s="128"/>
      <c r="X58" s="128"/>
      <c r="Y58" s="128"/>
      <c r="Z58" s="128"/>
      <c r="AA58" s="128"/>
      <c r="AB58" s="128"/>
      <c r="AC58" s="128"/>
    </row>
    <row r="59" spans="1:29" x14ac:dyDescent="0.25">
      <c r="A59" s="205"/>
      <c r="B59" s="205"/>
      <c r="C59" s="205"/>
      <c r="D59" s="205"/>
      <c r="E59" s="205"/>
      <c r="F59" s="205"/>
      <c r="G59" s="205"/>
      <c r="H59" s="205"/>
      <c r="I59" s="205"/>
      <c r="J59" s="205"/>
      <c r="K59" s="128"/>
      <c r="L59" s="128"/>
      <c r="M59" s="128"/>
      <c r="N59" s="128"/>
      <c r="O59" s="128"/>
      <c r="P59" s="128"/>
      <c r="Q59" s="128"/>
      <c r="R59" s="128"/>
      <c r="S59" s="128"/>
      <c r="T59" s="128"/>
      <c r="U59" s="128"/>
      <c r="V59" s="128"/>
      <c r="W59" s="128"/>
      <c r="X59" s="128"/>
      <c r="Y59" s="128"/>
      <c r="Z59" s="128"/>
      <c r="AA59" s="128"/>
      <c r="AB59" s="128"/>
      <c r="AC59" s="128"/>
    </row>
    <row r="60" spans="1:29" x14ac:dyDescent="0.25">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x14ac:dyDescent="0.25">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row r="62" spans="1:29" x14ac:dyDescent="0.2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row>
    <row r="63" spans="1:29" x14ac:dyDescent="0.25">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row>
    <row r="64" spans="1:29" x14ac:dyDescent="0.25">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row>
    <row r="65" spans="1:29"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row>
    <row r="66" spans="1:29" x14ac:dyDescent="0.2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row>
    <row r="67" spans="1:29" x14ac:dyDescent="0.2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row>
    <row r="68" spans="1:29" x14ac:dyDescent="0.2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row>
    <row r="69" spans="1:29" x14ac:dyDescent="0.2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row>
    <row r="70" spans="1:29"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row>
    <row r="71" spans="1:29" x14ac:dyDescent="0.2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row>
    <row r="72" spans="1:29" x14ac:dyDescent="0.2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row>
    <row r="73" spans="1:29" x14ac:dyDescent="0.2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row>
    <row r="74" spans="1:29" x14ac:dyDescent="0.25">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row>
    <row r="75" spans="1:29" x14ac:dyDescent="0.25">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row>
    <row r="76" spans="1:29" x14ac:dyDescent="0.2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row>
    <row r="77" spans="1:29" x14ac:dyDescent="0.25">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row>
    <row r="78" spans="1:29" x14ac:dyDescent="0.25">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row>
    <row r="79" spans="1:29" x14ac:dyDescent="0.2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row>
    <row r="80" spans="1:29" x14ac:dyDescent="0.2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row>
    <row r="81" spans="1:29" x14ac:dyDescent="0.2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row>
    <row r="82" spans="1:29" x14ac:dyDescent="0.25">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row>
    <row r="83" spans="1:29" x14ac:dyDescent="0.25">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row>
    <row r="84" spans="1:29" x14ac:dyDescent="0.25">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row>
    <row r="85" spans="1:29" x14ac:dyDescent="0.25">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row>
    <row r="86" spans="1:29" x14ac:dyDescent="0.2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row>
    <row r="87" spans="1:29" x14ac:dyDescent="0.25">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row>
  </sheetData>
  <sheetProtection algorithmName="SHA-512" hashValue="AFsuejl/Xu9TMgWEFJZwbSSDW0IdDLmiYFVCslwrbSL4cxawz4j3riL7y1OYPZPYeCjNylK9VL/lZEZrAdN0oQ==" saltValue="UjMDrQpFzDTkrcIs57QAeQ==" spinCount="100000" sheet="1" objects="1" scenarios="1" selectLockedCells="1"/>
  <mergeCells count="54">
    <mergeCell ref="A47:D47"/>
    <mergeCell ref="E47:F47"/>
    <mergeCell ref="E49:F49"/>
    <mergeCell ref="L21:N21"/>
    <mergeCell ref="L22:N22"/>
    <mergeCell ref="L23:M23"/>
    <mergeCell ref="L24:M24"/>
    <mergeCell ref="L25:N25"/>
    <mergeCell ref="A45:D45"/>
    <mergeCell ref="E45:F45"/>
    <mergeCell ref="L26:N26"/>
    <mergeCell ref="A34:D34"/>
    <mergeCell ref="A56:D58"/>
    <mergeCell ref="E56:F56"/>
    <mergeCell ref="E57:F57"/>
    <mergeCell ref="E58:F58"/>
    <mergeCell ref="A53:D53"/>
    <mergeCell ref="E53:F53"/>
    <mergeCell ref="A54:D54"/>
    <mergeCell ref="E54:F54"/>
    <mergeCell ref="A55:D55"/>
    <mergeCell ref="E55:F55"/>
    <mergeCell ref="A52:D52"/>
    <mergeCell ref="E52:F52"/>
    <mergeCell ref="A41:C41"/>
    <mergeCell ref="D41:E41"/>
    <mergeCell ref="A5:J5"/>
    <mergeCell ref="A51:D51"/>
    <mergeCell ref="E51:F51"/>
    <mergeCell ref="A46:D46"/>
    <mergeCell ref="E46:F46"/>
    <mergeCell ref="A48:D48"/>
    <mergeCell ref="E48:F48"/>
    <mergeCell ref="A50:D50"/>
    <mergeCell ref="E50:F50"/>
    <mergeCell ref="A43:F43"/>
    <mergeCell ref="A44:D44"/>
    <mergeCell ref="E44:F44"/>
    <mergeCell ref="A3:J3"/>
    <mergeCell ref="A1:J1"/>
    <mergeCell ref="A40:C40"/>
    <mergeCell ref="D40:E40"/>
    <mergeCell ref="A31:E31"/>
    <mergeCell ref="G37:I37"/>
    <mergeCell ref="A37:D37"/>
    <mergeCell ref="A39:E39"/>
    <mergeCell ref="A35:E35"/>
    <mergeCell ref="A36:D36"/>
    <mergeCell ref="G36:J36"/>
    <mergeCell ref="G31:J31"/>
    <mergeCell ref="G32:J32"/>
    <mergeCell ref="G33:I33"/>
    <mergeCell ref="G34:I34"/>
    <mergeCell ref="G35:J3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1"/>
  <sheetViews>
    <sheetView topLeftCell="A25" workbookViewId="0">
      <selection activeCell="Q39" sqref="Q39"/>
    </sheetView>
  </sheetViews>
  <sheetFormatPr defaultRowHeight="15" x14ac:dyDescent="0.25"/>
  <cols>
    <col min="1" max="1" width="2.85546875" customWidth="1"/>
    <col min="2" max="2" width="15.5703125" customWidth="1"/>
    <col min="3" max="3" width="9" customWidth="1"/>
    <col min="4" max="4" width="10.5703125" customWidth="1"/>
    <col min="5" max="5" width="9.140625" customWidth="1"/>
    <col min="12" max="12" width="2.85546875" customWidth="1"/>
    <col min="13" max="13" width="10" customWidth="1"/>
  </cols>
  <sheetData>
    <row r="1" spans="1:14" ht="21" x14ac:dyDescent="0.35">
      <c r="A1" s="537" t="s">
        <v>202</v>
      </c>
      <c r="B1" s="537"/>
      <c r="C1" s="537"/>
      <c r="D1" s="537"/>
      <c r="E1" s="537"/>
      <c r="F1" s="824" t="s">
        <v>364</v>
      </c>
      <c r="G1" s="824"/>
      <c r="H1" s="824"/>
      <c r="I1" s="824"/>
      <c r="J1" s="537"/>
      <c r="K1" s="537"/>
    </row>
    <row r="3" spans="1:14" ht="18.75" customHeight="1" x14ac:dyDescent="0.25">
      <c r="B3" s="460" t="s">
        <v>196</v>
      </c>
      <c r="C3" s="461">
        <v>0</v>
      </c>
      <c r="D3" s="319"/>
      <c r="E3" s="322"/>
    </row>
    <row r="4" spans="1:14" x14ac:dyDescent="0.25">
      <c r="B4" s="851" t="s">
        <v>203</v>
      </c>
      <c r="C4" s="852"/>
      <c r="D4" s="348" t="s">
        <v>204</v>
      </c>
      <c r="E4" s="128"/>
      <c r="F4" s="855" t="s">
        <v>71</v>
      </c>
      <c r="G4" s="843" t="s">
        <v>72</v>
      </c>
      <c r="H4" s="843" t="s">
        <v>73</v>
      </c>
      <c r="I4" s="843" t="s">
        <v>74</v>
      </c>
      <c r="J4" s="845" t="s">
        <v>75</v>
      </c>
      <c r="K4" s="847" t="s">
        <v>60</v>
      </c>
    </row>
    <row r="5" spans="1:14" x14ac:dyDescent="0.25">
      <c r="B5" s="853"/>
      <c r="C5" s="854"/>
      <c r="D5" s="349" t="s">
        <v>205</v>
      </c>
      <c r="E5" s="129"/>
      <c r="F5" s="856"/>
      <c r="G5" s="844"/>
      <c r="H5" s="844"/>
      <c r="I5" s="844"/>
      <c r="J5" s="846"/>
      <c r="K5" s="848"/>
    </row>
    <row r="6" spans="1:14" ht="24.75" x14ac:dyDescent="0.25">
      <c r="B6" s="849" t="s">
        <v>209</v>
      </c>
      <c r="C6" s="850"/>
      <c r="D6" s="462"/>
      <c r="E6" s="336" t="s">
        <v>206</v>
      </c>
      <c r="F6" s="324">
        <v>0</v>
      </c>
      <c r="G6" s="337">
        <v>0</v>
      </c>
      <c r="H6" s="337">
        <v>0</v>
      </c>
      <c r="I6" s="337">
        <v>0</v>
      </c>
      <c r="J6" s="325">
        <v>0</v>
      </c>
      <c r="K6" s="344">
        <f>SUM(F6:J6)</f>
        <v>0</v>
      </c>
    </row>
    <row r="7" spans="1:14" ht="18.75" customHeight="1" x14ac:dyDescent="0.25">
      <c r="B7" s="326" t="s">
        <v>207</v>
      </c>
      <c r="C7" s="341">
        <v>0</v>
      </c>
      <c r="D7" s="327" t="s">
        <v>207</v>
      </c>
      <c r="E7" s="332" t="s">
        <v>210</v>
      </c>
      <c r="F7" s="333">
        <f>$C7*F$6</f>
        <v>0</v>
      </c>
      <c r="G7" s="338">
        <f>ROUND(IF($E7="y",(($C7*G$6)*(1+$C$3)),($C7*G$6)),0)</f>
        <v>0</v>
      </c>
      <c r="H7" s="338">
        <f>ROUND(IF($E7="y",(($C7*H$6)*(1+$C$3)*(1+$C$3)),($C7*H$6)),0)</f>
        <v>0</v>
      </c>
      <c r="I7" s="338">
        <f>ROUND(IF($E7="y",(($C7*I$6)*(1+$C$3)*(1+$C$3)*(1+$C$3)),($C7*I$6)),0)</f>
        <v>0</v>
      </c>
      <c r="J7" s="334">
        <f>ROUND(IF($E7="y",(($C7*J$6)*(1+$C$3)*(1+$C$3)*(1+$C$3)*(1+$C$3)),($C7*J$6)),0)</f>
        <v>0</v>
      </c>
      <c r="K7" s="345">
        <f>SUM(F7:J7)</f>
        <v>0</v>
      </c>
    </row>
    <row r="8" spans="1:14" ht="19.5" customHeight="1" x14ac:dyDescent="0.25">
      <c r="B8" s="328" t="s">
        <v>208</v>
      </c>
      <c r="C8" s="342">
        <v>0</v>
      </c>
      <c r="D8" s="328" t="s">
        <v>208</v>
      </c>
      <c r="E8" s="329" t="s">
        <v>210</v>
      </c>
      <c r="F8" s="330">
        <f>$C8*F$6</f>
        <v>0</v>
      </c>
      <c r="G8" s="339">
        <f>ROUND(IF($E8="y",(($C8*G$6)*(1+$C$3)),($C8*G$6)),0)</f>
        <v>0</v>
      </c>
      <c r="H8" s="339">
        <f>ROUND(IF($E8="y",(($C8*H$6)*(1+$C$3)*(1+$C$3)),($C8*H$6)),0)</f>
        <v>0</v>
      </c>
      <c r="I8" s="339">
        <f>ROUND(IF($E8="y",(($C8*I$6)*(1+$C$3)*(1+$C$3)*(1+$C$3)),($C8*I$6)),0)</f>
        <v>0</v>
      </c>
      <c r="J8" s="331">
        <f>ROUND(IF($E8="y",(($C8*J$6)*(1+$C$3)*(1+$C$3)*(1+$C$3)*(1+$C$3)),($C8*J$6)),0)</f>
        <v>0</v>
      </c>
      <c r="K8" s="346">
        <f>SUM(F8:J8)</f>
        <v>0</v>
      </c>
    </row>
    <row r="9" spans="1:14" ht="19.5" customHeight="1" x14ac:dyDescent="0.25">
      <c r="B9" s="328" t="s">
        <v>92</v>
      </c>
      <c r="C9" s="342">
        <v>0</v>
      </c>
      <c r="D9" s="328" t="s">
        <v>92</v>
      </c>
      <c r="E9" s="329" t="s">
        <v>210</v>
      </c>
      <c r="F9" s="330">
        <f>$C9*F$6</f>
        <v>0</v>
      </c>
      <c r="G9" s="339">
        <f>ROUND(IF($E9="y",(($C9*G$6)*(1+$C$3)),($C9*G$6)),0)</f>
        <v>0</v>
      </c>
      <c r="H9" s="339">
        <f>ROUND(IF($E9="y",(($C9*H$6)*(1+$C$3)*(1+$C$3)),($C9*H$6)),0)</f>
        <v>0</v>
      </c>
      <c r="I9" s="339">
        <f>ROUND(IF($E9="y",(($C9*I$6)*(1+$C$3)*(1+$C$3)*(1+$C$3)),($C9*I$6)),0)</f>
        <v>0</v>
      </c>
      <c r="J9" s="331">
        <f>ROUND(IF($E9="y",(($C9*J$6)*(1+$C$3)*(1+$C$3)*(1+$C$3)*(1+$C$3)),($C9*J$6)),0)</f>
        <v>0</v>
      </c>
      <c r="K9" s="346">
        <f>SUM(F9:J9)</f>
        <v>0</v>
      </c>
    </row>
    <row r="10" spans="1:14" ht="20.25" customHeight="1" x14ac:dyDescent="0.25">
      <c r="B10" s="327" t="s">
        <v>92</v>
      </c>
      <c r="C10" s="343">
        <v>0</v>
      </c>
      <c r="D10" s="293" t="s">
        <v>92</v>
      </c>
      <c r="E10" s="323" t="s">
        <v>210</v>
      </c>
      <c r="F10" s="320">
        <f>$C10*F$6</f>
        <v>0</v>
      </c>
      <c r="G10" s="340">
        <f>ROUND(IF($E10="y",(($C10*G$6)*(1+$C$3)),($C10*G$6)),0)</f>
        <v>0</v>
      </c>
      <c r="H10" s="340">
        <f>ROUND(IF($E10="y",(($C10*H$6)*(1+$C$3)*(1+$C$3)),($C10*H$6)),0)</f>
        <v>0</v>
      </c>
      <c r="I10" s="340">
        <f>ROUND(IF($E10="y",(($C10*I$6)*(1+$C$3)*(1+$C$3)*(1+$C$3)),($C10*I$6)),0)</f>
        <v>0</v>
      </c>
      <c r="J10" s="321">
        <f>ROUND(IF($E10="y",(($C10*J$6)*(1+$C$3)*(1+$C$3)*(1+$C$3)*(1+$C$3)),($C10*J$6)),0)</f>
        <v>0</v>
      </c>
      <c r="K10" s="347">
        <f>SUM(F10:J10)</f>
        <v>0</v>
      </c>
      <c r="N10" s="443"/>
    </row>
    <row r="11" spans="1:14" x14ac:dyDescent="0.25">
      <c r="N11" s="443"/>
    </row>
    <row r="12" spans="1:14" x14ac:dyDescent="0.25">
      <c r="B12" s="851" t="s">
        <v>211</v>
      </c>
      <c r="C12" s="852"/>
      <c r="D12" s="348" t="s">
        <v>204</v>
      </c>
      <c r="E12" s="136"/>
      <c r="F12" s="855" t="s">
        <v>71</v>
      </c>
      <c r="G12" s="843" t="s">
        <v>72</v>
      </c>
      <c r="H12" s="843" t="s">
        <v>73</v>
      </c>
      <c r="I12" s="843" t="s">
        <v>74</v>
      </c>
      <c r="J12" s="845" t="s">
        <v>75</v>
      </c>
      <c r="K12" s="847" t="s">
        <v>60</v>
      </c>
      <c r="N12" s="443"/>
    </row>
    <row r="13" spans="1:14" x14ac:dyDescent="0.25">
      <c r="B13" s="853"/>
      <c r="C13" s="854"/>
      <c r="D13" s="349" t="s">
        <v>205</v>
      </c>
      <c r="E13" s="129"/>
      <c r="F13" s="856"/>
      <c r="G13" s="844"/>
      <c r="H13" s="844"/>
      <c r="I13" s="844"/>
      <c r="J13" s="846"/>
      <c r="K13" s="848"/>
      <c r="N13" s="443"/>
    </row>
    <row r="14" spans="1:14" ht="24.75" x14ac:dyDescent="0.25">
      <c r="B14" s="849" t="s">
        <v>209</v>
      </c>
      <c r="C14" s="850"/>
      <c r="D14" s="335"/>
      <c r="E14" s="336" t="s">
        <v>206</v>
      </c>
      <c r="F14" s="324">
        <v>0</v>
      </c>
      <c r="G14" s="337">
        <v>0</v>
      </c>
      <c r="H14" s="337">
        <v>0</v>
      </c>
      <c r="I14" s="337">
        <v>0</v>
      </c>
      <c r="J14" s="325">
        <v>0</v>
      </c>
      <c r="K14" s="344">
        <f>SUM(F14:J14)</f>
        <v>0</v>
      </c>
    </row>
    <row r="15" spans="1:14" ht="18.75" customHeight="1" x14ac:dyDescent="0.25">
      <c r="B15" s="326" t="s">
        <v>207</v>
      </c>
      <c r="C15" s="341">
        <v>0</v>
      </c>
      <c r="D15" s="327" t="s">
        <v>207</v>
      </c>
      <c r="E15" s="332" t="s">
        <v>210</v>
      </c>
      <c r="F15" s="333">
        <f>$C15*F$14</f>
        <v>0</v>
      </c>
      <c r="G15" s="338">
        <f>ROUND(IF($E15="y",(($C15*G$14)*(1+$C$3)),($C15*G$14)),0)</f>
        <v>0</v>
      </c>
      <c r="H15" s="338">
        <f>ROUND(IF($E15="y",(($C15*H$14)*(1+$C$3)*(1+$C$3)),($C15*H$14)),0)</f>
        <v>0</v>
      </c>
      <c r="I15" s="338">
        <f>ROUND(IF($E15="y",(($C15*I$14)*(1+$C$3)*(1+$C$3)*(1+$C$3)),($C15*I$14)),0)</f>
        <v>0</v>
      </c>
      <c r="J15" s="334">
        <f>ROUND(IF($E15="y",(($C15*J$14)*(1+$C$3)*(1+$C$3)*(1+$C$3)*(1+$C$3)),($C15*J$14)),0)</f>
        <v>0</v>
      </c>
      <c r="K15" s="345">
        <f>SUM(F15:J15)</f>
        <v>0</v>
      </c>
    </row>
    <row r="16" spans="1:14" ht="19.5" customHeight="1" x14ac:dyDescent="0.25">
      <c r="B16" s="328" t="s">
        <v>208</v>
      </c>
      <c r="C16" s="342">
        <v>0</v>
      </c>
      <c r="D16" s="328" t="s">
        <v>208</v>
      </c>
      <c r="E16" s="329" t="s">
        <v>210</v>
      </c>
      <c r="F16" s="333">
        <f>$C16*F$14</f>
        <v>0</v>
      </c>
      <c r="G16" s="338">
        <f>ROUND(IF($E16="y",(($C16*G$14)*(1+$C$3)),($C16*G$14)),0)</f>
        <v>0</v>
      </c>
      <c r="H16" s="338">
        <f>ROUND(IF($E16="y",(($C16*H$14)*(1+$C$3)*(1+$C$3)),($C16*H$14)),0)</f>
        <v>0</v>
      </c>
      <c r="I16" s="338">
        <f>ROUND(IF($E16="y",(($C16*I$14)*(1+$C$3)*(1+$C$3)*(1+$C$3)),($C16*I$14)),0)</f>
        <v>0</v>
      </c>
      <c r="J16" s="334">
        <f>ROUND(IF($E16="y",(($C16*J$14)*(1+$C$3)*(1+$C$3)*(1+$C$3)*(1+$C$3)),($C16*J$14)),0)</f>
        <v>0</v>
      </c>
      <c r="K16" s="346">
        <f>SUM(F16:J16)</f>
        <v>0</v>
      </c>
    </row>
    <row r="17" spans="2:11" ht="18.75" customHeight="1" x14ac:dyDescent="0.25">
      <c r="B17" s="328" t="s">
        <v>92</v>
      </c>
      <c r="C17" s="342">
        <v>0</v>
      </c>
      <c r="D17" s="328" t="s">
        <v>92</v>
      </c>
      <c r="E17" s="329" t="s">
        <v>210</v>
      </c>
      <c r="F17" s="333">
        <f>$C17*F$14</f>
        <v>0</v>
      </c>
      <c r="G17" s="338">
        <f>ROUND(IF($E17="y",(($C17*G$14)*(1+$C$3)),($C17*G$14)),0)</f>
        <v>0</v>
      </c>
      <c r="H17" s="338">
        <f>ROUND(IF($E17="y",(($C17*H$14)*(1+$C$3)*(1+$C$3)),($C17*H$14)),0)</f>
        <v>0</v>
      </c>
      <c r="I17" s="338">
        <f>ROUND(IF($E17="y",(($C17*I$14)*(1+$C$3)*(1+$C$3)*(1+$C$3)),($C17*I$14)),0)</f>
        <v>0</v>
      </c>
      <c r="J17" s="334">
        <f>ROUND(IF($E17="y",(($C17*J$14)*(1+$C$3)*(1+$C$3)*(1+$C$3)*(1+$C$3)),($C17*J$14)),0)</f>
        <v>0</v>
      </c>
      <c r="K17" s="346">
        <f>SUM(F17:J17)</f>
        <v>0</v>
      </c>
    </row>
    <row r="18" spans="2:11" ht="18.75" customHeight="1" x14ac:dyDescent="0.25">
      <c r="B18" s="327" t="s">
        <v>92</v>
      </c>
      <c r="C18" s="343">
        <v>0</v>
      </c>
      <c r="D18" s="293" t="s">
        <v>92</v>
      </c>
      <c r="E18" s="323" t="s">
        <v>210</v>
      </c>
      <c r="F18" s="333">
        <f>$C18*F$14</f>
        <v>0</v>
      </c>
      <c r="G18" s="338">
        <f>ROUND(IF($E18="y",(($C18*G$14)*(1+$C$3)),($C18*G$14)),0)</f>
        <v>0</v>
      </c>
      <c r="H18" s="338">
        <f>ROUND(IF($E18="y",(($C18*H$14)*(1+$C$3)*(1+$C$3)),($C18*H$14)),0)</f>
        <v>0</v>
      </c>
      <c r="I18" s="338">
        <f>ROUND(IF($E18="y",(($C18*I$14)*(1+$C$3)*(1+$C$3)*(1+$C$3)),($C18*I$14)),0)</f>
        <v>0</v>
      </c>
      <c r="J18" s="334">
        <f>ROUND(IF($E18="y",(($C18*J$14)*(1+$C$3)*(1+$C$3)*(1+$C$3)*(1+$C$3)),($C18*J$14)),0)</f>
        <v>0</v>
      </c>
      <c r="K18" s="347">
        <f>SUM(F18:J18)</f>
        <v>0</v>
      </c>
    </row>
    <row r="20" spans="2:11" x14ac:dyDescent="0.25">
      <c r="B20" s="851" t="s">
        <v>212</v>
      </c>
      <c r="C20" s="852"/>
      <c r="D20" s="348" t="s">
        <v>204</v>
      </c>
      <c r="E20" s="136"/>
      <c r="F20" s="855" t="s">
        <v>71</v>
      </c>
      <c r="G20" s="843" t="s">
        <v>72</v>
      </c>
      <c r="H20" s="843" t="s">
        <v>73</v>
      </c>
      <c r="I20" s="843" t="s">
        <v>74</v>
      </c>
      <c r="J20" s="845" t="s">
        <v>75</v>
      </c>
      <c r="K20" s="847" t="s">
        <v>60</v>
      </c>
    </row>
    <row r="21" spans="2:11" x14ac:dyDescent="0.25">
      <c r="B21" s="853"/>
      <c r="C21" s="854"/>
      <c r="D21" s="349" t="s">
        <v>205</v>
      </c>
      <c r="E21" s="129"/>
      <c r="F21" s="856"/>
      <c r="G21" s="844"/>
      <c r="H21" s="844"/>
      <c r="I21" s="844"/>
      <c r="J21" s="846"/>
      <c r="K21" s="848"/>
    </row>
    <row r="22" spans="2:11" ht="24.75" x14ac:dyDescent="0.25">
      <c r="B22" s="849" t="s">
        <v>209</v>
      </c>
      <c r="C22" s="850"/>
      <c r="D22" s="335"/>
      <c r="E22" s="336" t="s">
        <v>206</v>
      </c>
      <c r="F22" s="324">
        <v>0</v>
      </c>
      <c r="G22" s="337">
        <v>0</v>
      </c>
      <c r="H22" s="337">
        <v>0</v>
      </c>
      <c r="I22" s="337">
        <v>0</v>
      </c>
      <c r="J22" s="325">
        <v>0</v>
      </c>
      <c r="K22" s="344">
        <f>SUM(F22:J22)</f>
        <v>0</v>
      </c>
    </row>
    <row r="23" spans="2:11" ht="18.75" customHeight="1" x14ac:dyDescent="0.25">
      <c r="B23" s="326" t="s">
        <v>207</v>
      </c>
      <c r="C23" s="341">
        <v>0</v>
      </c>
      <c r="D23" s="327" t="s">
        <v>207</v>
      </c>
      <c r="E23" s="332" t="s">
        <v>210</v>
      </c>
      <c r="F23" s="333">
        <f>$C23*F$22</f>
        <v>0</v>
      </c>
      <c r="G23" s="338">
        <f>ROUND(IF($E23="y",(($C23*G$22)*(1+$C$3)),($C23*G$22)),0)</f>
        <v>0</v>
      </c>
      <c r="H23" s="338">
        <f>ROUND(IF($E23="y",(($C23*H$22)*(1+$C$3)*(1+$C$3)),($C23*H$22)),0)</f>
        <v>0</v>
      </c>
      <c r="I23" s="338">
        <f>ROUND(IF($E23="y",(($C23*I$22)*(1+$C$3)*(1+$C$3)*(1+$C$3)),($C23*I$22)),0)</f>
        <v>0</v>
      </c>
      <c r="J23" s="334">
        <f>ROUND(IF($E23="y",(($C23*J$22)*(1+$C$3)*(1+$C$3)*(1+$C$3)*(1+$C$3)),($C23*J$22)),0)</f>
        <v>0</v>
      </c>
      <c r="K23" s="345">
        <f>SUM(F23:J23)</f>
        <v>0</v>
      </c>
    </row>
    <row r="24" spans="2:11" ht="18.75" customHeight="1" x14ac:dyDescent="0.25">
      <c r="B24" s="328" t="s">
        <v>208</v>
      </c>
      <c r="C24" s="342">
        <v>0</v>
      </c>
      <c r="D24" s="328" t="s">
        <v>208</v>
      </c>
      <c r="E24" s="329" t="s">
        <v>210</v>
      </c>
      <c r="F24" s="333">
        <f>$C24*F$22</f>
        <v>0</v>
      </c>
      <c r="G24" s="338">
        <f>ROUND(IF($E24="y",(($C24*G$22)*(1+$C$3)),($C24*G$22)),0)</f>
        <v>0</v>
      </c>
      <c r="H24" s="338">
        <f>ROUND(IF($E24="y",(($C24*H$22)*(1+$C$3)*(1+$C$3)),($C24*H$22)),0)</f>
        <v>0</v>
      </c>
      <c r="I24" s="338">
        <f>ROUND(IF($E24="y",(($C24*I$22)*(1+$C$3)*(1+$C$3)*(1+$C$3)),($C24*I$22)),0)</f>
        <v>0</v>
      </c>
      <c r="J24" s="334">
        <f>ROUND(IF($E24="y",(($C24*J$22)*(1+$C$3)*(1+$C$3)*(1+$C$3)*(1+$C$3)),($C24*J$22)),0)</f>
        <v>0</v>
      </c>
      <c r="K24" s="346">
        <f>SUM(F24:J24)</f>
        <v>0</v>
      </c>
    </row>
    <row r="25" spans="2:11" ht="18" customHeight="1" x14ac:dyDescent="0.25">
      <c r="B25" s="328" t="s">
        <v>92</v>
      </c>
      <c r="C25" s="342">
        <v>0</v>
      </c>
      <c r="D25" s="328" t="s">
        <v>92</v>
      </c>
      <c r="E25" s="329" t="s">
        <v>210</v>
      </c>
      <c r="F25" s="333">
        <f>$C25*F$22</f>
        <v>0</v>
      </c>
      <c r="G25" s="338">
        <f>ROUND(IF($E25="y",(($C25*G$22)*(1+$C$3)),($C25*G$22)),0)</f>
        <v>0</v>
      </c>
      <c r="H25" s="338">
        <f>ROUND(IF($E25="y",(($C25*H$22)*(1+$C$3)*(1+$C$3)),($C25*H$22)),0)</f>
        <v>0</v>
      </c>
      <c r="I25" s="338">
        <f>ROUND(IF($E25="y",(($C25*I$22)*(1+$C$3)*(1+$C$3)*(1+$C$3)),($C25*I$22)),0)</f>
        <v>0</v>
      </c>
      <c r="J25" s="334">
        <f>ROUND(IF($E25="y",(($C25*J$22)*(1+$C$3)*(1+$C$3)*(1+$C$3)*(1+$C$3)),($C25*J$22)),0)</f>
        <v>0</v>
      </c>
      <c r="K25" s="346">
        <f>SUM(F25:J25)</f>
        <v>0</v>
      </c>
    </row>
    <row r="26" spans="2:11" ht="18.75" customHeight="1" x14ac:dyDescent="0.25">
      <c r="B26" s="327" t="s">
        <v>92</v>
      </c>
      <c r="C26" s="343">
        <v>0</v>
      </c>
      <c r="D26" s="293" t="s">
        <v>92</v>
      </c>
      <c r="E26" s="323" t="s">
        <v>210</v>
      </c>
      <c r="F26" s="333">
        <f>$C26*F$22</f>
        <v>0</v>
      </c>
      <c r="G26" s="338">
        <f>ROUND(IF($E26="y",(($C26*G$22)*(1+$C$3)),($C26*G$22)),0)</f>
        <v>0</v>
      </c>
      <c r="H26" s="338">
        <f>ROUND(IF($E26="y",(($C26*H$22)*(1+$C$3)*(1+$C$3)),($C26*H$22)),0)</f>
        <v>0</v>
      </c>
      <c r="I26" s="338">
        <f>ROUND(IF($E26="y",(($C26*I$22)*(1+$C$3)*(1+$C$3)*(1+$C$3)),($C26*I$22)),0)</f>
        <v>0</v>
      </c>
      <c r="J26" s="334">
        <f>ROUND(IF($E26="y",(($C26*J$22)*(1+$C$3)*(1+$C$3)*(1+$C$3)*(1+$C$3)),($C26*J$22)),0)</f>
        <v>0</v>
      </c>
      <c r="K26" s="347">
        <f>SUM(F26:J26)</f>
        <v>0</v>
      </c>
    </row>
    <row r="28" spans="2:11" x14ac:dyDescent="0.25">
      <c r="B28" s="851" t="s">
        <v>213</v>
      </c>
      <c r="C28" s="852"/>
      <c r="D28" s="348" t="s">
        <v>204</v>
      </c>
      <c r="E28" s="136"/>
      <c r="F28" s="855" t="s">
        <v>71</v>
      </c>
      <c r="G28" s="843" t="s">
        <v>72</v>
      </c>
      <c r="H28" s="843" t="s">
        <v>73</v>
      </c>
      <c r="I28" s="843" t="s">
        <v>74</v>
      </c>
      <c r="J28" s="845" t="s">
        <v>75</v>
      </c>
      <c r="K28" s="847" t="s">
        <v>60</v>
      </c>
    </row>
    <row r="29" spans="2:11" x14ac:dyDescent="0.25">
      <c r="B29" s="853"/>
      <c r="C29" s="854"/>
      <c r="D29" s="349" t="s">
        <v>205</v>
      </c>
      <c r="E29" s="129"/>
      <c r="F29" s="856"/>
      <c r="G29" s="844"/>
      <c r="H29" s="844"/>
      <c r="I29" s="844"/>
      <c r="J29" s="846"/>
      <c r="K29" s="848"/>
    </row>
    <row r="30" spans="2:11" ht="24.75" x14ac:dyDescent="0.25">
      <c r="B30" s="849" t="s">
        <v>209</v>
      </c>
      <c r="C30" s="850"/>
      <c r="D30" s="335"/>
      <c r="E30" s="336" t="s">
        <v>206</v>
      </c>
      <c r="F30" s="324">
        <v>0</v>
      </c>
      <c r="G30" s="337">
        <v>0</v>
      </c>
      <c r="H30" s="337">
        <v>0</v>
      </c>
      <c r="I30" s="337">
        <v>0</v>
      </c>
      <c r="J30" s="325">
        <v>0</v>
      </c>
      <c r="K30" s="344">
        <f>SUM(F30:J30)</f>
        <v>0</v>
      </c>
    </row>
    <row r="31" spans="2:11" ht="18.75" customHeight="1" x14ac:dyDescent="0.25">
      <c r="B31" s="326" t="s">
        <v>207</v>
      </c>
      <c r="C31" s="341">
        <v>0</v>
      </c>
      <c r="D31" s="327" t="s">
        <v>207</v>
      </c>
      <c r="E31" s="332" t="s">
        <v>210</v>
      </c>
      <c r="F31" s="333">
        <f>$C31*F$30</f>
        <v>0</v>
      </c>
      <c r="G31" s="338">
        <f>ROUND(IF($E31="y",(($C31*G$30)*(1+$C$3)),($C31*G$30)),0)</f>
        <v>0</v>
      </c>
      <c r="H31" s="338">
        <f>ROUND(IF($E31="y",(($C31*H$30)*(1+$C$3)*(1+$C$3)),($C31*H$30)),0)</f>
        <v>0</v>
      </c>
      <c r="I31" s="338">
        <f>ROUND(IF($E31="y",(($C31*I$30)*(1+$C$3)*(1+$C$3)*(1+$C$3)),($C31*I$30)),0)</f>
        <v>0</v>
      </c>
      <c r="J31" s="334">
        <f>ROUND(IF($E31="y",(($C31*J$30)*(1+$C$3)*(1+$C$3)*(1+$C$3)*(1+$C$3)),($C31*J$30)),0)</f>
        <v>0</v>
      </c>
      <c r="K31" s="345">
        <f>SUM(F31:J31)</f>
        <v>0</v>
      </c>
    </row>
    <row r="32" spans="2:11" ht="18.75" customHeight="1" x14ac:dyDescent="0.25">
      <c r="B32" s="328" t="s">
        <v>208</v>
      </c>
      <c r="C32" s="342">
        <v>0</v>
      </c>
      <c r="D32" s="328" t="s">
        <v>208</v>
      </c>
      <c r="E32" s="329" t="s">
        <v>210</v>
      </c>
      <c r="F32" s="333">
        <f>$C32*F$30</f>
        <v>0</v>
      </c>
      <c r="G32" s="338">
        <f>ROUND(IF($E32="y",(($C32*G$30)*(1+$C$3)),($C32*G$30)),0)</f>
        <v>0</v>
      </c>
      <c r="H32" s="338">
        <f>ROUND(IF($E32="y",(($C32*H$30)*(1+$C$3)*(1+$C$3)),($C32*H$30)),0)</f>
        <v>0</v>
      </c>
      <c r="I32" s="338">
        <f>ROUND(IF($E32="y",(($C32*I$30)*(1+$C$3)*(1+$C$3)*(1+$C$3)),($C32*I$30)),0)</f>
        <v>0</v>
      </c>
      <c r="J32" s="334">
        <f>ROUND(IF($E32="y",(($C32*J$30)*(1+$C$3)*(1+$C$3)*(1+$C$3)*(1+$C$3)),($C32*J$30)),0)</f>
        <v>0</v>
      </c>
      <c r="K32" s="346">
        <f>SUM(F32:J32)</f>
        <v>0</v>
      </c>
    </row>
    <row r="33" spans="2:13" ht="18.75" customHeight="1" x14ac:dyDescent="0.25">
      <c r="B33" s="328" t="s">
        <v>92</v>
      </c>
      <c r="C33" s="342">
        <v>0</v>
      </c>
      <c r="D33" s="328" t="s">
        <v>92</v>
      </c>
      <c r="E33" s="329" t="s">
        <v>210</v>
      </c>
      <c r="F33" s="333">
        <f>$C33*F$30</f>
        <v>0</v>
      </c>
      <c r="G33" s="338">
        <f>ROUND(IF($E33="y",(($C33*G$30)*(1+$C$3)),($C33*G$30)),0)</f>
        <v>0</v>
      </c>
      <c r="H33" s="338">
        <f>ROUND(IF($E33="y",(($C33*H$30)*(1+$C$3)*(1+$C$3)),($C33*H$30)),0)</f>
        <v>0</v>
      </c>
      <c r="I33" s="338">
        <f>ROUND(IF($E33="y",(($C33*I$30)*(1+$C$3)*(1+$C$3)*(1+$C$3)),($C33*I$30)),0)</f>
        <v>0</v>
      </c>
      <c r="J33" s="334">
        <f>ROUND(IF($E33="y",(($C33*J$30)*(1+$C$3)*(1+$C$3)*(1+$C$3)*(1+$C$3)),($C33*J$30)),0)</f>
        <v>0</v>
      </c>
      <c r="K33" s="346">
        <f>SUM(F33:J33)</f>
        <v>0</v>
      </c>
    </row>
    <row r="34" spans="2:13" ht="18.75" customHeight="1" x14ac:dyDescent="0.25">
      <c r="B34" s="327" t="s">
        <v>92</v>
      </c>
      <c r="C34" s="343">
        <v>0</v>
      </c>
      <c r="D34" s="293" t="s">
        <v>92</v>
      </c>
      <c r="E34" s="323" t="s">
        <v>210</v>
      </c>
      <c r="F34" s="333">
        <f>$C34*F$30</f>
        <v>0</v>
      </c>
      <c r="G34" s="338">
        <f>ROUND(IF($E34="y",(($C34*G$30)*(1+$C$3)),($C34*G$30)),0)</f>
        <v>0</v>
      </c>
      <c r="H34" s="338">
        <f>ROUND(IF($E34="y",(($C34*H$30)*(1+$C$3)*(1+$C$3)),($C34*H$30)),0)</f>
        <v>0</v>
      </c>
      <c r="I34" s="338">
        <f>ROUND(IF($E34="y",(($C34*I$30)*(1+$C$3)*(1+$C$3)*(1+$C$3)),($C34*I$30)),0)</f>
        <v>0</v>
      </c>
      <c r="J34" s="334">
        <f>ROUND(IF($E34="y",(($C34*J$30)*(1+$C$3)*(1+$C$3)*(1+$C$3)*(1+$C$3)),($C34*J$30)),0)</f>
        <v>0</v>
      </c>
      <c r="K34" s="347">
        <f>SUM(F34:J34)</f>
        <v>0</v>
      </c>
    </row>
    <row r="36" spans="2:13" x14ac:dyDescent="0.25">
      <c r="B36" s="851" t="s">
        <v>214</v>
      </c>
      <c r="C36" s="852"/>
      <c r="D36" s="348" t="s">
        <v>204</v>
      </c>
      <c r="E36" s="136"/>
      <c r="F36" s="855" t="s">
        <v>71</v>
      </c>
      <c r="G36" s="843" t="s">
        <v>72</v>
      </c>
      <c r="H36" s="843" t="s">
        <v>73</v>
      </c>
      <c r="I36" s="843" t="s">
        <v>74</v>
      </c>
      <c r="J36" s="845" t="s">
        <v>75</v>
      </c>
      <c r="K36" s="847" t="s">
        <v>60</v>
      </c>
    </row>
    <row r="37" spans="2:13" x14ac:dyDescent="0.25">
      <c r="B37" s="853"/>
      <c r="C37" s="854"/>
      <c r="D37" s="349" t="s">
        <v>205</v>
      </c>
      <c r="E37" s="129"/>
      <c r="F37" s="856"/>
      <c r="G37" s="844"/>
      <c r="H37" s="844"/>
      <c r="I37" s="844"/>
      <c r="J37" s="846"/>
      <c r="K37" s="848"/>
    </row>
    <row r="38" spans="2:13" ht="24.75" x14ac:dyDescent="0.25">
      <c r="B38" s="849" t="s">
        <v>209</v>
      </c>
      <c r="C38" s="850"/>
      <c r="D38" s="335"/>
      <c r="E38" s="336" t="s">
        <v>206</v>
      </c>
      <c r="F38" s="324">
        <v>0</v>
      </c>
      <c r="G38" s="337">
        <v>0</v>
      </c>
      <c r="H38" s="337">
        <v>0</v>
      </c>
      <c r="I38" s="337">
        <v>0</v>
      </c>
      <c r="J38" s="325">
        <v>0</v>
      </c>
      <c r="K38" s="344">
        <f>SUM(F38:J38)</f>
        <v>0</v>
      </c>
    </row>
    <row r="39" spans="2:13" ht="18.75" customHeight="1" x14ac:dyDescent="0.25">
      <c r="B39" s="326" t="s">
        <v>207</v>
      </c>
      <c r="C39" s="341">
        <v>0</v>
      </c>
      <c r="D39" s="327" t="s">
        <v>207</v>
      </c>
      <c r="E39" s="332" t="s">
        <v>210</v>
      </c>
      <c r="F39" s="333">
        <f>$C39*F$38</f>
        <v>0</v>
      </c>
      <c r="G39" s="338">
        <f>ROUND(IF($E39="y",(($C39*G$38)*(1+$C$3)),($C39*G$38)),0)</f>
        <v>0</v>
      </c>
      <c r="H39" s="338">
        <f>ROUND(IF($E39="y",(($C39*H$38)*(1+$C$3)*(1+$C$3)),($C39*H$38)),0)</f>
        <v>0</v>
      </c>
      <c r="I39" s="338">
        <f>ROUND(IF($E39="y",(($C39*I$38)*(1+$C$3)*(1+$C$3)*(1+$C$3)),($C39*I$38)),0)</f>
        <v>0</v>
      </c>
      <c r="J39" s="334">
        <f>ROUND(IF($E39="y",(($C39*J$38)*(1+$C$3)*(1+$C$3)*(1+$C$3)*(1+$C$3)),($C39*J$38)),0)</f>
        <v>0</v>
      </c>
      <c r="K39" s="345">
        <f>SUM(F39:J39)</f>
        <v>0</v>
      </c>
    </row>
    <row r="40" spans="2:13" ht="18.75" customHeight="1" x14ac:dyDescent="0.25">
      <c r="B40" s="328" t="s">
        <v>208</v>
      </c>
      <c r="C40" s="342">
        <v>0</v>
      </c>
      <c r="D40" s="328" t="s">
        <v>208</v>
      </c>
      <c r="E40" s="329" t="s">
        <v>210</v>
      </c>
      <c r="F40" s="333">
        <f>$C40*F$38</f>
        <v>0</v>
      </c>
      <c r="G40" s="338">
        <f>ROUND(IF($E40="y",(($C40*G$38)*(1+$C$3)),($C40*G$38)),0)</f>
        <v>0</v>
      </c>
      <c r="H40" s="338">
        <f>ROUND(IF($E40="y",(($C40*H$38)*(1+$C$3)*(1+$C$3)),($C40*H$38)),0)</f>
        <v>0</v>
      </c>
      <c r="I40" s="338">
        <f>ROUND(IF($E40="y",(($C40*I$38)*(1+$C$3)*(1+$C$3)*(1+$C$3)),($C40*I$38)),0)</f>
        <v>0</v>
      </c>
      <c r="J40" s="334">
        <f>ROUND(IF($E40="y",(($C40*J$38)*(1+$C$3)*(1+$C$3)*(1+$C$3)*(1+$C$3)),($C40*J$38)),0)</f>
        <v>0</v>
      </c>
      <c r="K40" s="346">
        <f>SUM(F40:J40)</f>
        <v>0</v>
      </c>
    </row>
    <row r="41" spans="2:13" ht="18.75" customHeight="1" x14ac:dyDescent="0.25">
      <c r="B41" s="328" t="s">
        <v>92</v>
      </c>
      <c r="C41" s="342">
        <v>0</v>
      </c>
      <c r="D41" s="328" t="s">
        <v>92</v>
      </c>
      <c r="E41" s="329" t="s">
        <v>210</v>
      </c>
      <c r="F41" s="333">
        <f>$C41*F$38</f>
        <v>0</v>
      </c>
      <c r="G41" s="338">
        <f>ROUND(IF($E41="y",(($C41*G$38)*(1+$C$3)),($C41*G$38)),0)</f>
        <v>0</v>
      </c>
      <c r="H41" s="338">
        <f>ROUND(IF($E41="y",(($C41*H$38)*(1+$C$3)*(1+$C$3)),($C41*H$38)),0)</f>
        <v>0</v>
      </c>
      <c r="I41" s="338">
        <f>ROUND(IF($E41="y",(($C41*I$38)*(1+$C$3)*(1+$C$3)*(1+$C$3)),($C41*I$38)),0)</f>
        <v>0</v>
      </c>
      <c r="J41" s="334">
        <f>ROUND(IF($E41="y",(($C41*J$38)*(1+$C$3)*(1+$C$3)*(1+$C$3)*(1+$C$3)),($C41*J$38)),0)</f>
        <v>0</v>
      </c>
      <c r="K41" s="346">
        <f>SUM(F41:J41)</f>
        <v>0</v>
      </c>
    </row>
    <row r="42" spans="2:13" ht="18.75" customHeight="1" x14ac:dyDescent="0.25">
      <c r="B42" s="327" t="s">
        <v>92</v>
      </c>
      <c r="C42" s="343">
        <v>0</v>
      </c>
      <c r="D42" s="293" t="s">
        <v>92</v>
      </c>
      <c r="E42" s="323" t="s">
        <v>210</v>
      </c>
      <c r="F42" s="333">
        <f>$C42*F$38</f>
        <v>0</v>
      </c>
      <c r="G42" s="338">
        <f>ROUND(IF($E42="y",(($C42*G$38)*(1+$C$3)),($C42*G$38)),0)</f>
        <v>0</v>
      </c>
      <c r="H42" s="338">
        <f>ROUND(IF($E42="y",(($C42*H$38)*(1+$C$3)*(1+$C$3)),($C42*H$38)),0)</f>
        <v>0</v>
      </c>
      <c r="I42" s="338">
        <f>ROUND(IF($E42="y",(($C42*I$38)*(1+$C$3)*(1+$C$3)*(1+$C$3)),($C42*I$38)),0)</f>
        <v>0</v>
      </c>
      <c r="J42" s="334">
        <f>ROUND(IF($E42="y",(($C42*J$38)*(1+$C$3)*(1+$C$3)*(1+$C$3)*(1+$C$3)),($C42*J$38)),0)</f>
        <v>0</v>
      </c>
      <c r="K42" s="347">
        <f>SUM(F42:J42)</f>
        <v>0</v>
      </c>
    </row>
    <row r="43" spans="2:13" ht="15.75" thickBot="1" x14ac:dyDescent="0.3"/>
    <row r="44" spans="2:13" ht="22.5" customHeight="1" thickBot="1" x14ac:dyDescent="0.3">
      <c r="F44" s="839" t="s">
        <v>217</v>
      </c>
      <c r="G44" s="840"/>
      <c r="H44" s="840"/>
      <c r="I44" s="840"/>
      <c r="J44" s="840"/>
      <c r="K44" s="841"/>
      <c r="M44" s="353" t="s">
        <v>215</v>
      </c>
    </row>
    <row r="45" spans="2:13" ht="20.25" customHeight="1" x14ac:dyDescent="0.25">
      <c r="F45" s="355" t="s">
        <v>71</v>
      </c>
      <c r="G45" s="350" t="s">
        <v>72</v>
      </c>
      <c r="H45" s="350" t="s">
        <v>73</v>
      </c>
      <c r="I45" s="350" t="s">
        <v>74</v>
      </c>
      <c r="J45" s="351" t="s">
        <v>75</v>
      </c>
      <c r="K45" s="356" t="s">
        <v>60</v>
      </c>
      <c r="M45" s="354" t="s">
        <v>216</v>
      </c>
    </row>
    <row r="46" spans="2:13" ht="20.25" customHeight="1" x14ac:dyDescent="0.25">
      <c r="D46" s="842" t="s">
        <v>206</v>
      </c>
      <c r="E46" s="842"/>
      <c r="F46" s="545">
        <f t="shared" ref="F46:J50" si="0">F6+F14+F22+F30+F38</f>
        <v>0</v>
      </c>
      <c r="G46" s="546">
        <f t="shared" si="0"/>
        <v>0</v>
      </c>
      <c r="H46" s="546">
        <f t="shared" si="0"/>
        <v>0</v>
      </c>
      <c r="I46" s="546">
        <f t="shared" si="0"/>
        <v>0</v>
      </c>
      <c r="J46" s="546">
        <f t="shared" si="0"/>
        <v>0</v>
      </c>
      <c r="K46" s="547">
        <f>SUM(F46:J46)</f>
        <v>0</v>
      </c>
      <c r="M46" t="b">
        <f>IF(K46=SUM(K14+K22+K30+K38+K6),TRUE)</f>
        <v>1</v>
      </c>
    </row>
    <row r="47" spans="2:13" ht="20.25" customHeight="1" x14ac:dyDescent="0.25">
      <c r="D47" s="838" t="s">
        <v>207</v>
      </c>
      <c r="E47" s="838"/>
      <c r="F47" s="357">
        <f t="shared" si="0"/>
        <v>0</v>
      </c>
      <c r="G47" s="352">
        <f t="shared" si="0"/>
        <v>0</v>
      </c>
      <c r="H47" s="352">
        <f t="shared" si="0"/>
        <v>0</v>
      </c>
      <c r="I47" s="352">
        <f t="shared" si="0"/>
        <v>0</v>
      </c>
      <c r="J47" s="352">
        <f t="shared" si="0"/>
        <v>0</v>
      </c>
      <c r="K47" s="358">
        <f>SUM(F47:J47)</f>
        <v>0</v>
      </c>
      <c r="M47" t="b">
        <f>IF(K47=SUM(K15+K23+K31+K39+K7),TRUE)</f>
        <v>1</v>
      </c>
    </row>
    <row r="48" spans="2:13" ht="20.25" customHeight="1" x14ac:dyDescent="0.25">
      <c r="D48" s="838" t="s">
        <v>208</v>
      </c>
      <c r="E48" s="838"/>
      <c r="F48" s="357">
        <f t="shared" si="0"/>
        <v>0</v>
      </c>
      <c r="G48" s="352">
        <f t="shared" si="0"/>
        <v>0</v>
      </c>
      <c r="H48" s="352">
        <f t="shared" si="0"/>
        <v>0</v>
      </c>
      <c r="I48" s="352">
        <f t="shared" si="0"/>
        <v>0</v>
      </c>
      <c r="J48" s="352">
        <f t="shared" si="0"/>
        <v>0</v>
      </c>
      <c r="K48" s="358">
        <f>SUM(F48:J48)</f>
        <v>0</v>
      </c>
      <c r="M48" t="b">
        <f>IF(K48=SUM(K16+K24+K32+K40+K8),TRUE)</f>
        <v>1</v>
      </c>
    </row>
    <row r="49" spans="4:13" ht="20.25" customHeight="1" x14ac:dyDescent="0.25">
      <c r="D49" s="838" t="s">
        <v>92</v>
      </c>
      <c r="E49" s="838"/>
      <c r="F49" s="357">
        <f t="shared" si="0"/>
        <v>0</v>
      </c>
      <c r="G49" s="352">
        <f t="shared" si="0"/>
        <v>0</v>
      </c>
      <c r="H49" s="352">
        <f t="shared" si="0"/>
        <v>0</v>
      </c>
      <c r="I49" s="352">
        <f t="shared" si="0"/>
        <v>0</v>
      </c>
      <c r="J49" s="352">
        <f t="shared" si="0"/>
        <v>0</v>
      </c>
      <c r="K49" s="358">
        <f>SUM(F49:J49)</f>
        <v>0</v>
      </c>
      <c r="M49" t="b">
        <f>IF(K49=SUM(K17+K25+K33+K41+K9),TRUE)</f>
        <v>1</v>
      </c>
    </row>
    <row r="50" spans="4:13" ht="21" customHeight="1" x14ac:dyDescent="0.25">
      <c r="D50" s="838" t="s">
        <v>92</v>
      </c>
      <c r="E50" s="838"/>
      <c r="F50" s="357">
        <f t="shared" si="0"/>
        <v>0</v>
      </c>
      <c r="G50" s="352">
        <f t="shared" si="0"/>
        <v>0</v>
      </c>
      <c r="H50" s="352">
        <f t="shared" si="0"/>
        <v>0</v>
      </c>
      <c r="I50" s="352">
        <f t="shared" si="0"/>
        <v>0</v>
      </c>
      <c r="J50" s="352">
        <f t="shared" si="0"/>
        <v>0</v>
      </c>
      <c r="K50" s="358">
        <f>SUM(F50:J50)</f>
        <v>0</v>
      </c>
      <c r="M50" t="b">
        <f>IF(K50=SUM(K18+K26+K34+K42+K10),TRUE)</f>
        <v>1</v>
      </c>
    </row>
    <row r="51" spans="4:13" ht="21" customHeight="1" thickBot="1" x14ac:dyDescent="0.3">
      <c r="D51" s="837" t="s">
        <v>60</v>
      </c>
      <c r="E51" s="837"/>
      <c r="F51" s="359">
        <f t="shared" ref="F51:K51" si="1">SUM(F47:F50)</f>
        <v>0</v>
      </c>
      <c r="G51" s="360">
        <f t="shared" si="1"/>
        <v>0</v>
      </c>
      <c r="H51" s="360">
        <f t="shared" si="1"/>
        <v>0</v>
      </c>
      <c r="I51" s="360">
        <f t="shared" si="1"/>
        <v>0</v>
      </c>
      <c r="J51" s="360">
        <f t="shared" si="1"/>
        <v>0</v>
      </c>
      <c r="K51" s="361">
        <f t="shared" si="1"/>
        <v>0</v>
      </c>
      <c r="M51" t="b">
        <f>IF(K51=SUM(F51:J51),TRUE)</f>
        <v>1</v>
      </c>
    </row>
  </sheetData>
  <mergeCells count="48">
    <mergeCell ref="B30:C30"/>
    <mergeCell ref="J20:J21"/>
    <mergeCell ref="K20:K21"/>
    <mergeCell ref="B22:C22"/>
    <mergeCell ref="B28:C29"/>
    <mergeCell ref="F28:F29"/>
    <mergeCell ref="G28:G29"/>
    <mergeCell ref="H28:H29"/>
    <mergeCell ref="I28:I29"/>
    <mergeCell ref="J28:J29"/>
    <mergeCell ref="K28:K29"/>
    <mergeCell ref="I20:I21"/>
    <mergeCell ref="B14:C14"/>
    <mergeCell ref="B20:C21"/>
    <mergeCell ref="F20:F21"/>
    <mergeCell ref="G20:G21"/>
    <mergeCell ref="H20:H21"/>
    <mergeCell ref="B6:C6"/>
    <mergeCell ref="B4:C5"/>
    <mergeCell ref="F4:F5"/>
    <mergeCell ref="G4:G5"/>
    <mergeCell ref="H4:H5"/>
    <mergeCell ref="B12:C13"/>
    <mergeCell ref="F12:F13"/>
    <mergeCell ref="G12:G13"/>
    <mergeCell ref="H12:H13"/>
    <mergeCell ref="I12:I13"/>
    <mergeCell ref="B38:C38"/>
    <mergeCell ref="B36:C37"/>
    <mergeCell ref="F36:F37"/>
    <mergeCell ref="G36:G37"/>
    <mergeCell ref="H36:H37"/>
    <mergeCell ref="F1:I1"/>
    <mergeCell ref="D51:E51"/>
    <mergeCell ref="D47:E47"/>
    <mergeCell ref="D48:E48"/>
    <mergeCell ref="D49:E49"/>
    <mergeCell ref="D50:E50"/>
    <mergeCell ref="F44:K44"/>
    <mergeCell ref="D46:E46"/>
    <mergeCell ref="I36:I37"/>
    <mergeCell ref="J36:J37"/>
    <mergeCell ref="K36:K37"/>
    <mergeCell ref="I4:I5"/>
    <mergeCell ref="J4:J5"/>
    <mergeCell ref="K4:K5"/>
    <mergeCell ref="J12:J13"/>
    <mergeCell ref="K12:K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7"/>
  <sheetViews>
    <sheetView workbookViewId="0">
      <selection activeCell="O22" sqref="O22"/>
    </sheetView>
  </sheetViews>
  <sheetFormatPr defaultRowHeight="15" x14ac:dyDescent="0.25"/>
  <cols>
    <col min="1" max="1" width="23.85546875" customWidth="1"/>
    <col min="2" max="2" width="10.5703125" bestFit="1" customWidth="1"/>
    <col min="5" max="5" width="10.5703125" bestFit="1" customWidth="1"/>
  </cols>
  <sheetData>
    <row r="1" spans="1:15" ht="22.5" customHeight="1" x14ac:dyDescent="0.25">
      <c r="A1" s="451" t="s">
        <v>262</v>
      </c>
      <c r="C1" s="824" t="s">
        <v>364</v>
      </c>
      <c r="D1" s="824"/>
      <c r="E1" s="824"/>
    </row>
    <row r="2" spans="1:15" ht="15.75" x14ac:dyDescent="0.25">
      <c r="A2" s="451"/>
      <c r="C2" s="542"/>
      <c r="D2" s="542"/>
      <c r="E2" s="542"/>
    </row>
    <row r="3" spans="1:15" ht="15.75" thickBot="1" x14ac:dyDescent="0.3"/>
    <row r="4" spans="1:15" ht="21" customHeight="1" x14ac:dyDescent="0.25">
      <c r="A4" s="866" t="s">
        <v>12</v>
      </c>
      <c r="B4" s="859" t="s">
        <v>234</v>
      </c>
      <c r="C4" s="860" t="s">
        <v>235</v>
      </c>
      <c r="D4" s="859" t="s">
        <v>71</v>
      </c>
      <c r="E4" s="859"/>
      <c r="F4" s="865" t="s">
        <v>72</v>
      </c>
      <c r="G4" s="860"/>
      <c r="H4" s="859" t="s">
        <v>73</v>
      </c>
      <c r="I4" s="859"/>
      <c r="J4" s="865" t="s">
        <v>74</v>
      </c>
      <c r="K4" s="860"/>
      <c r="L4" s="859" t="s">
        <v>75</v>
      </c>
      <c r="M4" s="860"/>
      <c r="N4" s="857" t="s">
        <v>60</v>
      </c>
      <c r="O4" s="858"/>
    </row>
    <row r="5" spans="1:15" x14ac:dyDescent="0.25">
      <c r="A5" s="866"/>
      <c r="B5" s="859"/>
      <c r="C5" s="860"/>
      <c r="D5" s="447" t="s">
        <v>197</v>
      </c>
      <c r="E5" s="448" t="s">
        <v>125</v>
      </c>
      <c r="F5" s="449" t="s">
        <v>197</v>
      </c>
      <c r="G5" s="448" t="s">
        <v>125</v>
      </c>
      <c r="H5" s="447" t="s">
        <v>197</v>
      </c>
      <c r="I5" s="448" t="s">
        <v>125</v>
      </c>
      <c r="J5" s="449" t="s">
        <v>197</v>
      </c>
      <c r="K5" s="448" t="s">
        <v>125</v>
      </c>
      <c r="L5" s="447" t="s">
        <v>197</v>
      </c>
      <c r="M5" s="450" t="s">
        <v>125</v>
      </c>
      <c r="N5" s="553" t="s">
        <v>197</v>
      </c>
      <c r="O5" s="554" t="s">
        <v>125</v>
      </c>
    </row>
    <row r="6" spans="1:15" x14ac:dyDescent="0.25">
      <c r="A6" s="538"/>
      <c r="B6" s="539"/>
      <c r="C6" s="302"/>
      <c r="D6" s="300"/>
      <c r="E6" s="365">
        <f>D6*$B6</f>
        <v>0</v>
      </c>
      <c r="F6" s="302"/>
      <c r="G6" s="365">
        <f>F6*$B6</f>
        <v>0</v>
      </c>
      <c r="H6" s="300"/>
      <c r="I6" s="365">
        <f>H6*$B6</f>
        <v>0</v>
      </c>
      <c r="J6" s="302"/>
      <c r="K6" s="365">
        <f>J6*$B6</f>
        <v>0</v>
      </c>
      <c r="L6" s="300"/>
      <c r="M6" s="444">
        <f>L6*$B6</f>
        <v>0</v>
      </c>
      <c r="N6" s="555">
        <f>D6+F6+H6+J6+L6</f>
        <v>0</v>
      </c>
      <c r="O6" s="556">
        <f>E6+G6+I6+K6+M6</f>
        <v>0</v>
      </c>
    </row>
    <row r="7" spans="1:15" x14ac:dyDescent="0.25">
      <c r="A7" s="540"/>
      <c r="B7" s="541"/>
      <c r="C7" s="310"/>
      <c r="D7" s="308"/>
      <c r="E7" s="366">
        <f t="shared" ref="E7:E14" si="0">D7*$B7</f>
        <v>0</v>
      </c>
      <c r="F7" s="310"/>
      <c r="G7" s="366">
        <f t="shared" ref="G7:G14" si="1">F7*$B7</f>
        <v>0</v>
      </c>
      <c r="H7" s="308"/>
      <c r="I7" s="366">
        <f t="shared" ref="I7:I14" si="2">H7*$B7</f>
        <v>0</v>
      </c>
      <c r="J7" s="310"/>
      <c r="K7" s="366">
        <f t="shared" ref="K7:K14" si="3">J7*$B7</f>
        <v>0</v>
      </c>
      <c r="L7" s="308"/>
      <c r="M7" s="445">
        <f t="shared" ref="M7:M14" si="4">L7*$B7</f>
        <v>0</v>
      </c>
      <c r="N7" s="557">
        <f t="shared" ref="N7:N14" si="5">D7+F7+H7+J7+L7</f>
        <v>0</v>
      </c>
      <c r="O7" s="558">
        <f t="shared" ref="O7:O14" si="6">E7+G7+I7+K7+M7</f>
        <v>0</v>
      </c>
    </row>
    <row r="8" spans="1:15" x14ac:dyDescent="0.25">
      <c r="A8" s="540"/>
      <c r="B8" s="541"/>
      <c r="C8" s="310"/>
      <c r="D8" s="308"/>
      <c r="E8" s="366">
        <f t="shared" si="0"/>
        <v>0</v>
      </c>
      <c r="F8" s="310"/>
      <c r="G8" s="366">
        <f t="shared" si="1"/>
        <v>0</v>
      </c>
      <c r="H8" s="308"/>
      <c r="I8" s="366">
        <f t="shared" si="2"/>
        <v>0</v>
      </c>
      <c r="J8" s="310"/>
      <c r="K8" s="366">
        <f t="shared" si="3"/>
        <v>0</v>
      </c>
      <c r="L8" s="308"/>
      <c r="M8" s="445">
        <f t="shared" si="4"/>
        <v>0</v>
      </c>
      <c r="N8" s="557">
        <f t="shared" si="5"/>
        <v>0</v>
      </c>
      <c r="O8" s="558">
        <f t="shared" si="6"/>
        <v>0</v>
      </c>
    </row>
    <row r="9" spans="1:15" x14ac:dyDescent="0.25">
      <c r="A9" s="540"/>
      <c r="B9" s="541"/>
      <c r="C9" s="310"/>
      <c r="D9" s="308"/>
      <c r="E9" s="366">
        <f t="shared" si="0"/>
        <v>0</v>
      </c>
      <c r="F9" s="310"/>
      <c r="G9" s="366">
        <f t="shared" si="1"/>
        <v>0</v>
      </c>
      <c r="H9" s="308"/>
      <c r="I9" s="366">
        <f t="shared" si="2"/>
        <v>0</v>
      </c>
      <c r="J9" s="310"/>
      <c r="K9" s="366">
        <f t="shared" si="3"/>
        <v>0</v>
      </c>
      <c r="L9" s="308"/>
      <c r="M9" s="445">
        <f t="shared" si="4"/>
        <v>0</v>
      </c>
      <c r="N9" s="557">
        <f t="shared" si="5"/>
        <v>0</v>
      </c>
      <c r="O9" s="558">
        <f t="shared" si="6"/>
        <v>0</v>
      </c>
    </row>
    <row r="10" spans="1:15" x14ac:dyDescent="0.25">
      <c r="A10" s="540"/>
      <c r="B10" s="541"/>
      <c r="C10" s="310"/>
      <c r="D10" s="308"/>
      <c r="E10" s="366">
        <f t="shared" si="0"/>
        <v>0</v>
      </c>
      <c r="F10" s="310"/>
      <c r="G10" s="366">
        <f t="shared" si="1"/>
        <v>0</v>
      </c>
      <c r="H10" s="308"/>
      <c r="I10" s="366">
        <f t="shared" si="2"/>
        <v>0</v>
      </c>
      <c r="J10" s="310"/>
      <c r="K10" s="366">
        <f t="shared" si="3"/>
        <v>0</v>
      </c>
      <c r="L10" s="308"/>
      <c r="M10" s="445">
        <f t="shared" si="4"/>
        <v>0</v>
      </c>
      <c r="N10" s="557">
        <f t="shared" si="5"/>
        <v>0</v>
      </c>
      <c r="O10" s="558">
        <f t="shared" si="6"/>
        <v>0</v>
      </c>
    </row>
    <row r="11" spans="1:15" x14ac:dyDescent="0.25">
      <c r="A11" s="540"/>
      <c r="B11" s="541"/>
      <c r="C11" s="310"/>
      <c r="D11" s="308"/>
      <c r="E11" s="366">
        <f t="shared" si="0"/>
        <v>0</v>
      </c>
      <c r="F11" s="310"/>
      <c r="G11" s="366">
        <f t="shared" si="1"/>
        <v>0</v>
      </c>
      <c r="H11" s="308"/>
      <c r="I11" s="366">
        <f t="shared" si="2"/>
        <v>0</v>
      </c>
      <c r="J11" s="310"/>
      <c r="K11" s="366">
        <f t="shared" si="3"/>
        <v>0</v>
      </c>
      <c r="L11" s="308"/>
      <c r="M11" s="445">
        <f t="shared" si="4"/>
        <v>0</v>
      </c>
      <c r="N11" s="557">
        <f t="shared" si="5"/>
        <v>0</v>
      </c>
      <c r="O11" s="558">
        <f t="shared" si="6"/>
        <v>0</v>
      </c>
    </row>
    <row r="12" spans="1:15" x14ac:dyDescent="0.25">
      <c r="A12" s="540"/>
      <c r="B12" s="541"/>
      <c r="C12" s="310"/>
      <c r="D12" s="308"/>
      <c r="E12" s="366">
        <f t="shared" si="0"/>
        <v>0</v>
      </c>
      <c r="F12" s="310"/>
      <c r="G12" s="366">
        <f t="shared" si="1"/>
        <v>0</v>
      </c>
      <c r="H12" s="308"/>
      <c r="I12" s="366">
        <f t="shared" si="2"/>
        <v>0</v>
      </c>
      <c r="J12" s="310"/>
      <c r="K12" s="366">
        <f t="shared" si="3"/>
        <v>0</v>
      </c>
      <c r="L12" s="308"/>
      <c r="M12" s="445">
        <f t="shared" si="4"/>
        <v>0</v>
      </c>
      <c r="N12" s="557">
        <f t="shared" si="5"/>
        <v>0</v>
      </c>
      <c r="O12" s="558">
        <f t="shared" si="6"/>
        <v>0</v>
      </c>
    </row>
    <row r="13" spans="1:15" x14ac:dyDescent="0.25">
      <c r="A13" s="540"/>
      <c r="B13" s="541"/>
      <c r="C13" s="310"/>
      <c r="D13" s="308"/>
      <c r="E13" s="366">
        <f t="shared" si="0"/>
        <v>0</v>
      </c>
      <c r="F13" s="310"/>
      <c r="G13" s="366">
        <f t="shared" si="1"/>
        <v>0</v>
      </c>
      <c r="H13" s="308"/>
      <c r="I13" s="366">
        <f t="shared" si="2"/>
        <v>0</v>
      </c>
      <c r="J13" s="310"/>
      <c r="K13" s="366">
        <f t="shared" si="3"/>
        <v>0</v>
      </c>
      <c r="L13" s="308"/>
      <c r="M13" s="445">
        <f t="shared" si="4"/>
        <v>0</v>
      </c>
      <c r="N13" s="557">
        <f t="shared" si="5"/>
        <v>0</v>
      </c>
      <c r="O13" s="558">
        <f t="shared" si="6"/>
        <v>0</v>
      </c>
    </row>
    <row r="14" spans="1:15" ht="15.75" thickBot="1" x14ac:dyDescent="0.3">
      <c r="A14" s="540"/>
      <c r="B14" s="541"/>
      <c r="C14" s="310"/>
      <c r="D14" s="364"/>
      <c r="E14" s="368">
        <f t="shared" si="0"/>
        <v>0</v>
      </c>
      <c r="F14" s="369"/>
      <c r="G14" s="368">
        <f t="shared" si="1"/>
        <v>0</v>
      </c>
      <c r="H14" s="367"/>
      <c r="I14" s="368">
        <f t="shared" si="2"/>
        <v>0</v>
      </c>
      <c r="J14" s="369"/>
      <c r="K14" s="368">
        <f t="shared" si="3"/>
        <v>0</v>
      </c>
      <c r="L14" s="367"/>
      <c r="M14" s="446">
        <f t="shared" si="4"/>
        <v>0</v>
      </c>
      <c r="N14" s="559">
        <f t="shared" si="5"/>
        <v>0</v>
      </c>
      <c r="O14" s="560">
        <f t="shared" si="6"/>
        <v>0</v>
      </c>
    </row>
    <row r="15" spans="1:15" ht="15.75" thickBot="1" x14ac:dyDescent="0.3"/>
    <row r="16" spans="1:15" x14ac:dyDescent="0.25">
      <c r="B16" s="834" t="s">
        <v>261</v>
      </c>
      <c r="C16" s="861"/>
      <c r="D16" s="862" t="s">
        <v>71</v>
      </c>
      <c r="E16" s="862"/>
      <c r="F16" s="863" t="s">
        <v>72</v>
      </c>
      <c r="G16" s="864"/>
      <c r="H16" s="862" t="s">
        <v>73</v>
      </c>
      <c r="I16" s="862"/>
      <c r="J16" s="863" t="s">
        <v>74</v>
      </c>
      <c r="K16" s="864"/>
      <c r="L16" s="862" t="s">
        <v>75</v>
      </c>
      <c r="M16" s="864"/>
      <c r="N16" s="857" t="s">
        <v>60</v>
      </c>
      <c r="O16" s="858"/>
    </row>
    <row r="17" spans="2:15" ht="15.75" thickBot="1" x14ac:dyDescent="0.3">
      <c r="B17" s="442"/>
      <c r="C17" s="442"/>
      <c r="E17" s="563">
        <f>SUM(E5:E14)</f>
        <v>0</v>
      </c>
      <c r="G17" s="563">
        <f>SUM(G5:G14)</f>
        <v>0</v>
      </c>
      <c r="I17" s="563">
        <f>SUM(I5:I14)</f>
        <v>0</v>
      </c>
      <c r="K17" s="563">
        <f>SUM(K5:K14)</f>
        <v>0</v>
      </c>
      <c r="M17" s="563">
        <f>SUM(M5:M14)</f>
        <v>0</v>
      </c>
      <c r="O17" s="562">
        <f>SUM(O5:O14)</f>
        <v>0</v>
      </c>
    </row>
  </sheetData>
  <mergeCells count="17">
    <mergeCell ref="A4:A5"/>
    <mergeCell ref="B4:B5"/>
    <mergeCell ref="C4:C5"/>
    <mergeCell ref="D4:E4"/>
    <mergeCell ref="L16:M16"/>
    <mergeCell ref="N16:O16"/>
    <mergeCell ref="L4:M4"/>
    <mergeCell ref="N4:O4"/>
    <mergeCell ref="B16:C16"/>
    <mergeCell ref="C1:E1"/>
    <mergeCell ref="H16:I16"/>
    <mergeCell ref="D16:E16"/>
    <mergeCell ref="F16:G16"/>
    <mergeCell ref="J16:K16"/>
    <mergeCell ref="F4:G4"/>
    <mergeCell ref="H4:I4"/>
    <mergeCell ref="J4:K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7"/>
  <sheetViews>
    <sheetView topLeftCell="A28" workbookViewId="0">
      <selection activeCell="J63" sqref="J63"/>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s>
  <sheetData>
    <row r="1" spans="1:19" ht="15.75" x14ac:dyDescent="0.25">
      <c r="A1" s="451" t="s">
        <v>263</v>
      </c>
      <c r="C1" s="824" t="s">
        <v>364</v>
      </c>
      <c r="D1" s="824"/>
      <c r="E1" s="824"/>
      <c r="F1" s="824"/>
    </row>
    <row r="3" spans="1:19" x14ac:dyDescent="0.25">
      <c r="A3" s="870" t="s">
        <v>237</v>
      </c>
      <c r="B3" s="871"/>
      <c r="C3" s="825" t="s">
        <v>195</v>
      </c>
      <c r="D3" s="829" t="s">
        <v>71</v>
      </c>
      <c r="E3" s="830"/>
      <c r="F3" s="829" t="s">
        <v>72</v>
      </c>
      <c r="G3" s="831"/>
      <c r="H3" s="830" t="s">
        <v>73</v>
      </c>
      <c r="I3" s="830"/>
      <c r="J3" s="829" t="s">
        <v>74</v>
      </c>
      <c r="K3" s="831"/>
      <c r="L3" s="829" t="s">
        <v>75</v>
      </c>
      <c r="M3" s="831"/>
      <c r="N3" s="835" t="s">
        <v>60</v>
      </c>
      <c r="O3" s="836"/>
      <c r="P3" s="304" t="s">
        <v>196</v>
      </c>
      <c r="R3" s="864" t="s">
        <v>200</v>
      </c>
      <c r="S3" s="863"/>
    </row>
    <row r="4" spans="1:19" x14ac:dyDescent="0.25">
      <c r="A4" s="372" t="s">
        <v>193</v>
      </c>
      <c r="B4" s="372" t="s">
        <v>194</v>
      </c>
      <c r="C4" s="825"/>
      <c r="D4" s="294" t="s">
        <v>197</v>
      </c>
      <c r="E4" s="295" t="s">
        <v>125</v>
      </c>
      <c r="F4" s="294" t="s">
        <v>197</v>
      </c>
      <c r="G4" s="296" t="s">
        <v>125</v>
      </c>
      <c r="H4" s="297" t="s">
        <v>197</v>
      </c>
      <c r="I4" s="295" t="s">
        <v>125</v>
      </c>
      <c r="J4" s="294" t="s">
        <v>197</v>
      </c>
      <c r="K4" s="296" t="s">
        <v>125</v>
      </c>
      <c r="L4" s="294" t="s">
        <v>197</v>
      </c>
      <c r="M4" s="296" t="s">
        <v>125</v>
      </c>
      <c r="N4" s="312" t="s">
        <v>197</v>
      </c>
      <c r="O4" s="313" t="s">
        <v>125</v>
      </c>
      <c r="P4" s="305" t="s">
        <v>198</v>
      </c>
      <c r="R4" s="832">
        <v>0.03</v>
      </c>
      <c r="S4" s="833"/>
    </row>
    <row r="5" spans="1:19" x14ac:dyDescent="0.25">
      <c r="A5" s="538"/>
      <c r="B5" s="543"/>
      <c r="C5" s="539">
        <v>0</v>
      </c>
      <c r="D5" s="298"/>
      <c r="E5" s="299">
        <f>ROUND((C5*D5),0)</f>
        <v>0</v>
      </c>
      <c r="F5" s="300"/>
      <c r="G5" s="301">
        <f>ROUND(IF($P5="Y",(($C5*F5)*(1+$R$4)),($C5*F5)),0)</f>
        <v>0</v>
      </c>
      <c r="H5" s="302"/>
      <c r="I5" s="299">
        <f>ROUND(IF($P5="Y",(($C5*H5)*(1+$R$4)*(1+$R$4)),($C5*H5)),0)</f>
        <v>0</v>
      </c>
      <c r="J5" s="300"/>
      <c r="K5" s="301">
        <f>ROUND(IF($P5="Y",(($C5*J5)*(1+$R$4)*(1+$R$4)*(1+$R$4)),($C5*J5)),0)</f>
        <v>0</v>
      </c>
      <c r="L5" s="303"/>
      <c r="M5" s="301">
        <f>ROUND(IF($P5="Y",(($C5*L5)*(1+$R$4)*(1+$R$4)*(1+$R$4)*(1+$R$4)),($C5*L5)),0)</f>
        <v>0</v>
      </c>
      <c r="N5" s="314">
        <f>D5+F5+H5+J5+L5</f>
        <v>0</v>
      </c>
      <c r="O5" s="315">
        <f>E5+G5+I5+K5+M5</f>
        <v>0</v>
      </c>
      <c r="P5" s="551" t="s">
        <v>199</v>
      </c>
    </row>
    <row r="6" spans="1:19" x14ac:dyDescent="0.25">
      <c r="A6" s="540"/>
      <c r="B6" s="544"/>
      <c r="C6" s="541">
        <v>0</v>
      </c>
      <c r="D6" s="306"/>
      <c r="E6" s="307">
        <f t="shared" ref="E6:E53" si="0">ROUND((C6*D6),0)</f>
        <v>0</v>
      </c>
      <c r="F6" s="308"/>
      <c r="G6" s="309">
        <f t="shared" ref="G6:G53" si="1">ROUND(IF($P6="Y",(($C6*F6)*(1+$R$4)),($C6*F6)),0)</f>
        <v>0</v>
      </c>
      <c r="H6" s="310"/>
      <c r="I6" s="307">
        <f t="shared" ref="I6:I53" si="2">ROUND(IF($P6="Y",(($C6*H6)*(1+$R$4)*(1+$R$4)),($C6*H6)),0)</f>
        <v>0</v>
      </c>
      <c r="J6" s="308"/>
      <c r="K6" s="309">
        <f t="shared" ref="K6:K53" si="3">ROUND(IF($P6="Y",(($C6*J6)*(1+$R$4)*(1+$R$4)*(1+$R$4)),($C6*J6)),0)</f>
        <v>0</v>
      </c>
      <c r="L6" s="311"/>
      <c r="M6" s="309">
        <f t="shared" ref="M6:M53" si="4">ROUND(IF($P6="Y",(($C6*L6)*(1+$R$4)*(1+$R$4)*(1+$R$4)*(1+$R$4)),($C6*L6)),0)</f>
        <v>0</v>
      </c>
      <c r="N6" s="316">
        <f t="shared" ref="N6:O53" si="5">D6+F6+H6+J6+L6</f>
        <v>0</v>
      </c>
      <c r="O6" s="317">
        <f t="shared" si="5"/>
        <v>0</v>
      </c>
      <c r="P6" s="329" t="s">
        <v>199</v>
      </c>
    </row>
    <row r="7" spans="1:19" x14ac:dyDescent="0.25">
      <c r="A7" s="540"/>
      <c r="B7" s="544"/>
      <c r="C7" s="541">
        <v>0</v>
      </c>
      <c r="D7" s="306"/>
      <c r="E7" s="307">
        <f t="shared" si="0"/>
        <v>0</v>
      </c>
      <c r="F7" s="308"/>
      <c r="G7" s="309">
        <f t="shared" si="1"/>
        <v>0</v>
      </c>
      <c r="H7" s="310"/>
      <c r="I7" s="307">
        <f t="shared" si="2"/>
        <v>0</v>
      </c>
      <c r="J7" s="308"/>
      <c r="K7" s="309">
        <f t="shared" si="3"/>
        <v>0</v>
      </c>
      <c r="L7" s="311"/>
      <c r="M7" s="309">
        <f t="shared" si="4"/>
        <v>0</v>
      </c>
      <c r="N7" s="316">
        <f t="shared" si="5"/>
        <v>0</v>
      </c>
      <c r="O7" s="317">
        <f t="shared" si="5"/>
        <v>0</v>
      </c>
      <c r="P7" s="329" t="s">
        <v>199</v>
      </c>
    </row>
    <row r="8" spans="1:19" x14ac:dyDescent="0.25">
      <c r="A8" s="540"/>
      <c r="B8" s="544"/>
      <c r="C8" s="541">
        <v>0</v>
      </c>
      <c r="D8" s="306"/>
      <c r="E8" s="307">
        <f t="shared" si="0"/>
        <v>0</v>
      </c>
      <c r="F8" s="308"/>
      <c r="G8" s="309">
        <f t="shared" si="1"/>
        <v>0</v>
      </c>
      <c r="H8" s="310"/>
      <c r="I8" s="307">
        <f t="shared" si="2"/>
        <v>0</v>
      </c>
      <c r="J8" s="308"/>
      <c r="K8" s="309">
        <f t="shared" si="3"/>
        <v>0</v>
      </c>
      <c r="L8" s="311"/>
      <c r="M8" s="309">
        <f t="shared" si="4"/>
        <v>0</v>
      </c>
      <c r="N8" s="316">
        <f t="shared" si="5"/>
        <v>0</v>
      </c>
      <c r="O8" s="317">
        <f t="shared" si="5"/>
        <v>0</v>
      </c>
      <c r="P8" s="329" t="s">
        <v>199</v>
      </c>
    </row>
    <row r="9" spans="1:19" x14ac:dyDescent="0.25">
      <c r="A9" s="540"/>
      <c r="B9" s="544"/>
      <c r="C9" s="541">
        <v>0</v>
      </c>
      <c r="D9" s="306"/>
      <c r="E9" s="307">
        <f t="shared" si="0"/>
        <v>0</v>
      </c>
      <c r="F9" s="308"/>
      <c r="G9" s="309">
        <f t="shared" si="1"/>
        <v>0</v>
      </c>
      <c r="H9" s="310"/>
      <c r="I9" s="307">
        <f t="shared" si="2"/>
        <v>0</v>
      </c>
      <c r="J9" s="308"/>
      <c r="K9" s="309">
        <f t="shared" si="3"/>
        <v>0</v>
      </c>
      <c r="L9" s="311"/>
      <c r="M9" s="309">
        <f t="shared" si="4"/>
        <v>0</v>
      </c>
      <c r="N9" s="316">
        <f t="shared" si="5"/>
        <v>0</v>
      </c>
      <c r="O9" s="317">
        <f t="shared" si="5"/>
        <v>0</v>
      </c>
      <c r="P9" s="329" t="s">
        <v>199</v>
      </c>
    </row>
    <row r="10" spans="1:19" x14ac:dyDescent="0.25">
      <c r="A10" s="548"/>
      <c r="B10" s="549"/>
      <c r="C10" s="550">
        <v>0</v>
      </c>
      <c r="D10" s="373"/>
      <c r="E10" s="374">
        <f t="shared" si="0"/>
        <v>0</v>
      </c>
      <c r="F10" s="364"/>
      <c r="G10" s="375">
        <f t="shared" si="1"/>
        <v>0</v>
      </c>
      <c r="H10" s="376"/>
      <c r="I10" s="374">
        <f t="shared" si="2"/>
        <v>0</v>
      </c>
      <c r="J10" s="364"/>
      <c r="K10" s="375">
        <f t="shared" si="3"/>
        <v>0</v>
      </c>
      <c r="L10" s="377"/>
      <c r="M10" s="375">
        <f t="shared" si="4"/>
        <v>0</v>
      </c>
      <c r="N10" s="378">
        <f t="shared" si="5"/>
        <v>0</v>
      </c>
      <c r="O10" s="379">
        <f t="shared" si="5"/>
        <v>0</v>
      </c>
      <c r="P10" s="552" t="s">
        <v>199</v>
      </c>
    </row>
    <row r="11" spans="1:19" x14ac:dyDescent="0.25">
      <c r="A11" s="380"/>
      <c r="B11" s="867" t="s">
        <v>242</v>
      </c>
      <c r="C11" s="868"/>
      <c r="D11" s="869">
        <f>SUM(E5:E10)</f>
        <v>0</v>
      </c>
      <c r="E11" s="869"/>
      <c r="F11" s="869">
        <f>SUM(G5:G10)</f>
        <v>0</v>
      </c>
      <c r="G11" s="869"/>
      <c r="H11" s="869">
        <f>SUM(I5:I10)</f>
        <v>0</v>
      </c>
      <c r="I11" s="869"/>
      <c r="J11" s="869">
        <f>SUM(K5:K10)</f>
        <v>0</v>
      </c>
      <c r="K11" s="869"/>
      <c r="L11" s="869">
        <f>SUM(M5:M10)</f>
        <v>0</v>
      </c>
      <c r="M11" s="869"/>
      <c r="N11" s="869">
        <f>SUM(O5:O10)</f>
        <v>0</v>
      </c>
      <c r="O11" s="869"/>
      <c r="P11" s="128"/>
    </row>
    <row r="12" spans="1:19" x14ac:dyDescent="0.25">
      <c r="A12" s="128"/>
      <c r="B12" s="128"/>
      <c r="C12" s="128"/>
      <c r="D12" s="128"/>
      <c r="E12" s="128"/>
      <c r="F12" s="128"/>
      <c r="G12" s="128"/>
      <c r="H12" s="128"/>
      <c r="I12" s="128"/>
      <c r="J12" s="128"/>
      <c r="K12" s="128"/>
      <c r="L12" s="128"/>
      <c r="M12" s="128"/>
      <c r="N12" s="128"/>
      <c r="O12" s="128"/>
      <c r="P12" s="128"/>
    </row>
    <row r="13" spans="1:19" x14ac:dyDescent="0.25">
      <c r="A13" s="870" t="s">
        <v>238</v>
      </c>
      <c r="B13" s="871"/>
      <c r="C13" s="825" t="s">
        <v>195</v>
      </c>
      <c r="D13" s="829" t="s">
        <v>71</v>
      </c>
      <c r="E13" s="830"/>
      <c r="F13" s="829" t="s">
        <v>72</v>
      </c>
      <c r="G13" s="831"/>
      <c r="H13" s="830" t="s">
        <v>73</v>
      </c>
      <c r="I13" s="830"/>
      <c r="J13" s="829" t="s">
        <v>74</v>
      </c>
      <c r="K13" s="831"/>
      <c r="L13" s="829" t="s">
        <v>75</v>
      </c>
      <c r="M13" s="831"/>
      <c r="N13" s="835" t="s">
        <v>60</v>
      </c>
      <c r="O13" s="836"/>
      <c r="P13" s="304" t="s">
        <v>196</v>
      </c>
    </row>
    <row r="14" spans="1:19" x14ac:dyDescent="0.25">
      <c r="A14" s="372" t="s">
        <v>193</v>
      </c>
      <c r="B14" s="372" t="s">
        <v>194</v>
      </c>
      <c r="C14" s="825"/>
      <c r="D14" s="294" t="s">
        <v>197</v>
      </c>
      <c r="E14" s="295" t="s">
        <v>125</v>
      </c>
      <c r="F14" s="294" t="s">
        <v>197</v>
      </c>
      <c r="G14" s="296" t="s">
        <v>125</v>
      </c>
      <c r="H14" s="297" t="s">
        <v>197</v>
      </c>
      <c r="I14" s="295" t="s">
        <v>125</v>
      </c>
      <c r="J14" s="294" t="s">
        <v>197</v>
      </c>
      <c r="K14" s="296" t="s">
        <v>125</v>
      </c>
      <c r="L14" s="294" t="s">
        <v>197</v>
      </c>
      <c r="M14" s="296" t="s">
        <v>125</v>
      </c>
      <c r="N14" s="312" t="s">
        <v>197</v>
      </c>
      <c r="O14" s="313" t="s">
        <v>125</v>
      </c>
      <c r="P14" s="305" t="s">
        <v>198</v>
      </c>
    </row>
    <row r="15" spans="1:19" x14ac:dyDescent="0.25">
      <c r="A15" s="540"/>
      <c r="B15" s="544"/>
      <c r="C15" s="541">
        <v>0</v>
      </c>
      <c r="D15" s="306"/>
      <c r="E15" s="307">
        <f t="shared" si="0"/>
        <v>0</v>
      </c>
      <c r="F15" s="308"/>
      <c r="G15" s="309">
        <f t="shared" si="1"/>
        <v>0</v>
      </c>
      <c r="H15" s="310"/>
      <c r="I15" s="307">
        <f t="shared" si="2"/>
        <v>0</v>
      </c>
      <c r="J15" s="308"/>
      <c r="K15" s="309">
        <f t="shared" si="3"/>
        <v>0</v>
      </c>
      <c r="L15" s="311"/>
      <c r="M15" s="309">
        <f t="shared" si="4"/>
        <v>0</v>
      </c>
      <c r="N15" s="316">
        <f t="shared" si="5"/>
        <v>0</v>
      </c>
      <c r="O15" s="317">
        <f t="shared" si="5"/>
        <v>0</v>
      </c>
      <c r="P15" s="329" t="s">
        <v>199</v>
      </c>
    </row>
    <row r="16" spans="1:19" x14ac:dyDescent="0.25">
      <c r="A16" s="540"/>
      <c r="B16" s="544"/>
      <c r="C16" s="541">
        <v>0</v>
      </c>
      <c r="D16" s="306"/>
      <c r="E16" s="307">
        <f t="shared" si="0"/>
        <v>0</v>
      </c>
      <c r="F16" s="308"/>
      <c r="G16" s="309">
        <f t="shared" si="1"/>
        <v>0</v>
      </c>
      <c r="H16" s="310"/>
      <c r="I16" s="307">
        <f t="shared" si="2"/>
        <v>0</v>
      </c>
      <c r="J16" s="308"/>
      <c r="K16" s="309">
        <f t="shared" si="3"/>
        <v>0</v>
      </c>
      <c r="L16" s="311"/>
      <c r="M16" s="309">
        <f t="shared" si="4"/>
        <v>0</v>
      </c>
      <c r="N16" s="316">
        <f t="shared" si="5"/>
        <v>0</v>
      </c>
      <c r="O16" s="317">
        <f t="shared" si="5"/>
        <v>0</v>
      </c>
      <c r="P16" s="329" t="s">
        <v>199</v>
      </c>
    </row>
    <row r="17" spans="1:19" x14ac:dyDescent="0.25">
      <c r="A17" s="540"/>
      <c r="B17" s="544"/>
      <c r="C17" s="541">
        <v>0</v>
      </c>
      <c r="D17" s="306"/>
      <c r="E17" s="307">
        <f t="shared" si="0"/>
        <v>0</v>
      </c>
      <c r="F17" s="308"/>
      <c r="G17" s="309">
        <f t="shared" si="1"/>
        <v>0</v>
      </c>
      <c r="H17" s="310"/>
      <c r="I17" s="307">
        <f t="shared" si="2"/>
        <v>0</v>
      </c>
      <c r="J17" s="308"/>
      <c r="K17" s="309">
        <f t="shared" si="3"/>
        <v>0</v>
      </c>
      <c r="L17" s="311"/>
      <c r="M17" s="309">
        <f t="shared" si="4"/>
        <v>0</v>
      </c>
      <c r="N17" s="316">
        <f t="shared" si="5"/>
        <v>0</v>
      </c>
      <c r="O17" s="317">
        <f t="shared" si="5"/>
        <v>0</v>
      </c>
      <c r="P17" s="329" t="s">
        <v>199</v>
      </c>
    </row>
    <row r="18" spans="1:19" x14ac:dyDescent="0.25">
      <c r="A18" s="540"/>
      <c r="B18" s="544"/>
      <c r="C18" s="541">
        <v>0</v>
      </c>
      <c r="D18" s="306"/>
      <c r="E18" s="307">
        <f t="shared" si="0"/>
        <v>0</v>
      </c>
      <c r="F18" s="308"/>
      <c r="G18" s="309">
        <f t="shared" si="1"/>
        <v>0</v>
      </c>
      <c r="H18" s="310"/>
      <c r="I18" s="307">
        <f t="shared" si="2"/>
        <v>0</v>
      </c>
      <c r="J18" s="308"/>
      <c r="K18" s="309">
        <f t="shared" si="3"/>
        <v>0</v>
      </c>
      <c r="L18" s="311"/>
      <c r="M18" s="309">
        <f t="shared" si="4"/>
        <v>0</v>
      </c>
      <c r="N18" s="316">
        <f t="shared" si="5"/>
        <v>0</v>
      </c>
      <c r="O18" s="317">
        <f t="shared" si="5"/>
        <v>0</v>
      </c>
      <c r="P18" s="329" t="s">
        <v>199</v>
      </c>
    </row>
    <row r="19" spans="1:19" x14ac:dyDescent="0.25">
      <c r="A19" s="540"/>
      <c r="B19" s="544"/>
      <c r="C19" s="541">
        <v>0</v>
      </c>
      <c r="D19" s="306"/>
      <c r="E19" s="307">
        <f t="shared" si="0"/>
        <v>0</v>
      </c>
      <c r="F19" s="308"/>
      <c r="G19" s="309">
        <f t="shared" si="1"/>
        <v>0</v>
      </c>
      <c r="H19" s="310"/>
      <c r="I19" s="307">
        <f t="shared" si="2"/>
        <v>0</v>
      </c>
      <c r="J19" s="308"/>
      <c r="K19" s="309">
        <f t="shared" si="3"/>
        <v>0</v>
      </c>
      <c r="L19" s="311"/>
      <c r="M19" s="309">
        <f t="shared" si="4"/>
        <v>0</v>
      </c>
      <c r="N19" s="316">
        <f t="shared" si="5"/>
        <v>0</v>
      </c>
      <c r="O19" s="317">
        <f t="shared" si="5"/>
        <v>0</v>
      </c>
      <c r="P19" s="329" t="s">
        <v>199</v>
      </c>
    </row>
    <row r="20" spans="1:19" x14ac:dyDescent="0.25">
      <c r="A20" s="540"/>
      <c r="B20" s="544"/>
      <c r="C20" s="541">
        <v>0</v>
      </c>
      <c r="D20" s="306"/>
      <c r="E20" s="307">
        <f t="shared" si="0"/>
        <v>0</v>
      </c>
      <c r="F20" s="308"/>
      <c r="G20" s="309">
        <f t="shared" si="1"/>
        <v>0</v>
      </c>
      <c r="H20" s="310"/>
      <c r="I20" s="307">
        <f t="shared" si="2"/>
        <v>0</v>
      </c>
      <c r="J20" s="308"/>
      <c r="K20" s="309">
        <f t="shared" si="3"/>
        <v>0</v>
      </c>
      <c r="L20" s="311"/>
      <c r="M20" s="309">
        <f t="shared" si="4"/>
        <v>0</v>
      </c>
      <c r="N20" s="316">
        <f t="shared" si="5"/>
        <v>0</v>
      </c>
      <c r="O20" s="317">
        <f t="shared" si="5"/>
        <v>0</v>
      </c>
      <c r="P20" s="329" t="s">
        <v>199</v>
      </c>
    </row>
    <row r="21" spans="1:19" s="128" customFormat="1" x14ac:dyDescent="0.25">
      <c r="A21" s="380"/>
      <c r="B21" s="867" t="s">
        <v>243</v>
      </c>
      <c r="C21" s="868"/>
      <c r="D21" s="869">
        <f>SUM(E15:E20)</f>
        <v>0</v>
      </c>
      <c r="E21" s="869"/>
      <c r="F21" s="869">
        <f>SUM(G15:G20)</f>
        <v>0</v>
      </c>
      <c r="G21" s="869"/>
      <c r="H21" s="869">
        <f>SUM(I15:I20)</f>
        <v>0</v>
      </c>
      <c r="I21" s="869"/>
      <c r="J21" s="869">
        <f>SUM(K15:K20)</f>
        <v>0</v>
      </c>
      <c r="K21" s="869"/>
      <c r="L21" s="869">
        <f>SUM(M15:M20)</f>
        <v>0</v>
      </c>
      <c r="M21" s="869"/>
      <c r="N21" s="869">
        <f>SUM(O15:O20)</f>
        <v>0</v>
      </c>
      <c r="O21" s="869"/>
      <c r="R21"/>
      <c r="S21"/>
    </row>
    <row r="22" spans="1:19" s="128" customFormat="1" x14ac:dyDescent="0.25">
      <c r="R22"/>
      <c r="S22"/>
    </row>
    <row r="23" spans="1:19" x14ac:dyDescent="0.25">
      <c r="A23" s="870" t="s">
        <v>239</v>
      </c>
      <c r="B23" s="871"/>
      <c r="C23" s="825" t="s">
        <v>195</v>
      </c>
      <c r="D23" s="829" t="s">
        <v>71</v>
      </c>
      <c r="E23" s="830"/>
      <c r="F23" s="829" t="s">
        <v>72</v>
      </c>
      <c r="G23" s="831"/>
      <c r="H23" s="830" t="s">
        <v>73</v>
      </c>
      <c r="I23" s="830"/>
      <c r="J23" s="829" t="s">
        <v>74</v>
      </c>
      <c r="K23" s="831"/>
      <c r="L23" s="829" t="s">
        <v>75</v>
      </c>
      <c r="M23" s="831"/>
      <c r="N23" s="835" t="s">
        <v>60</v>
      </c>
      <c r="O23" s="836"/>
      <c r="P23" s="304" t="s">
        <v>196</v>
      </c>
    </row>
    <row r="24" spans="1:19" x14ac:dyDescent="0.25">
      <c r="A24" s="372" t="s">
        <v>193</v>
      </c>
      <c r="B24" s="372" t="s">
        <v>194</v>
      </c>
      <c r="C24" s="825"/>
      <c r="D24" s="294" t="s">
        <v>197</v>
      </c>
      <c r="E24" s="295" t="s">
        <v>125</v>
      </c>
      <c r="F24" s="294" t="s">
        <v>197</v>
      </c>
      <c r="G24" s="296" t="s">
        <v>125</v>
      </c>
      <c r="H24" s="297" t="s">
        <v>197</v>
      </c>
      <c r="I24" s="295" t="s">
        <v>125</v>
      </c>
      <c r="J24" s="294" t="s">
        <v>197</v>
      </c>
      <c r="K24" s="296" t="s">
        <v>125</v>
      </c>
      <c r="L24" s="294" t="s">
        <v>197</v>
      </c>
      <c r="M24" s="296" t="s">
        <v>125</v>
      </c>
      <c r="N24" s="312" t="s">
        <v>197</v>
      </c>
      <c r="O24" s="313" t="s">
        <v>125</v>
      </c>
      <c r="P24" s="305" t="s">
        <v>198</v>
      </c>
    </row>
    <row r="25" spans="1:19" x14ac:dyDescent="0.25">
      <c r="A25" s="540"/>
      <c r="B25" s="544"/>
      <c r="C25" s="541">
        <v>0</v>
      </c>
      <c r="D25" s="306"/>
      <c r="E25" s="307">
        <f t="shared" ref="E25:E30" si="6">ROUND((C25*D25),0)</f>
        <v>0</v>
      </c>
      <c r="F25" s="308"/>
      <c r="G25" s="309">
        <f t="shared" ref="G25:G30" si="7">ROUND(IF($P25="Y",(($C25*F25)*(1+$R$4)),($C25*F25)),0)</f>
        <v>0</v>
      </c>
      <c r="H25" s="310"/>
      <c r="I25" s="307">
        <f t="shared" ref="I25:I30" si="8">ROUND(IF($P25="Y",(($C25*H25)*(1+$R$4)*(1+$R$4)),($C25*H25)),0)</f>
        <v>0</v>
      </c>
      <c r="J25" s="308"/>
      <c r="K25" s="309">
        <f t="shared" ref="K25:K30" si="9">ROUND(IF($P25="Y",(($C25*J25)*(1+$R$4)*(1+$R$4)*(1+$R$4)),($C25*J25)),0)</f>
        <v>0</v>
      </c>
      <c r="L25" s="311"/>
      <c r="M25" s="309">
        <f t="shared" ref="M25:M30" si="10">ROUND(IF($P25="Y",(($C25*L25)*(1+$R$4)*(1+$R$4)*(1+$R$4)*(1+$R$4)),($C25*L25)),0)</f>
        <v>0</v>
      </c>
      <c r="N25" s="316">
        <f t="shared" si="5"/>
        <v>0</v>
      </c>
      <c r="O25" s="317">
        <f t="shared" si="5"/>
        <v>0</v>
      </c>
      <c r="P25" s="329" t="s">
        <v>199</v>
      </c>
    </row>
    <row r="26" spans="1:19" x14ac:dyDescent="0.25">
      <c r="A26" s="540"/>
      <c r="B26" s="544"/>
      <c r="C26" s="541">
        <v>0</v>
      </c>
      <c r="D26" s="306"/>
      <c r="E26" s="307">
        <f t="shared" si="6"/>
        <v>0</v>
      </c>
      <c r="F26" s="308"/>
      <c r="G26" s="309">
        <f t="shared" si="7"/>
        <v>0</v>
      </c>
      <c r="H26" s="310"/>
      <c r="I26" s="307">
        <f t="shared" si="8"/>
        <v>0</v>
      </c>
      <c r="J26" s="308"/>
      <c r="K26" s="309">
        <f t="shared" si="9"/>
        <v>0</v>
      </c>
      <c r="L26" s="311"/>
      <c r="M26" s="309">
        <f t="shared" si="10"/>
        <v>0</v>
      </c>
      <c r="N26" s="316">
        <f t="shared" si="5"/>
        <v>0</v>
      </c>
      <c r="O26" s="317">
        <f t="shared" si="5"/>
        <v>0</v>
      </c>
      <c r="P26" s="329" t="s">
        <v>199</v>
      </c>
    </row>
    <row r="27" spans="1:19" x14ac:dyDescent="0.25">
      <c r="A27" s="540"/>
      <c r="B27" s="544"/>
      <c r="C27" s="541">
        <v>0</v>
      </c>
      <c r="D27" s="306"/>
      <c r="E27" s="307">
        <f t="shared" si="6"/>
        <v>0</v>
      </c>
      <c r="F27" s="308"/>
      <c r="G27" s="309">
        <f t="shared" si="7"/>
        <v>0</v>
      </c>
      <c r="H27" s="310"/>
      <c r="I27" s="307">
        <f t="shared" si="8"/>
        <v>0</v>
      </c>
      <c r="J27" s="308"/>
      <c r="K27" s="309">
        <f t="shared" si="9"/>
        <v>0</v>
      </c>
      <c r="L27" s="311"/>
      <c r="M27" s="309">
        <f t="shared" si="10"/>
        <v>0</v>
      </c>
      <c r="N27" s="316">
        <f t="shared" si="5"/>
        <v>0</v>
      </c>
      <c r="O27" s="317">
        <f t="shared" si="5"/>
        <v>0</v>
      </c>
      <c r="P27" s="329" t="s">
        <v>199</v>
      </c>
    </row>
    <row r="28" spans="1:19" x14ac:dyDescent="0.25">
      <c r="A28" s="540"/>
      <c r="B28" s="544"/>
      <c r="C28" s="541">
        <v>0</v>
      </c>
      <c r="D28" s="306"/>
      <c r="E28" s="307">
        <f t="shared" si="6"/>
        <v>0</v>
      </c>
      <c r="F28" s="308"/>
      <c r="G28" s="309">
        <f t="shared" si="7"/>
        <v>0</v>
      </c>
      <c r="H28" s="310"/>
      <c r="I28" s="307">
        <f t="shared" si="8"/>
        <v>0</v>
      </c>
      <c r="J28" s="308"/>
      <c r="K28" s="309">
        <f t="shared" si="9"/>
        <v>0</v>
      </c>
      <c r="L28" s="311"/>
      <c r="M28" s="309">
        <f t="shared" si="10"/>
        <v>0</v>
      </c>
      <c r="N28" s="316">
        <f t="shared" si="5"/>
        <v>0</v>
      </c>
      <c r="O28" s="317">
        <f t="shared" si="5"/>
        <v>0</v>
      </c>
      <c r="P28" s="329" t="s">
        <v>199</v>
      </c>
    </row>
    <row r="29" spans="1:19" x14ac:dyDescent="0.25">
      <c r="A29" s="540"/>
      <c r="B29" s="544"/>
      <c r="C29" s="541">
        <v>0</v>
      </c>
      <c r="D29" s="306"/>
      <c r="E29" s="307">
        <f t="shared" si="6"/>
        <v>0</v>
      </c>
      <c r="F29" s="308"/>
      <c r="G29" s="309">
        <f t="shared" si="7"/>
        <v>0</v>
      </c>
      <c r="H29" s="310"/>
      <c r="I29" s="307">
        <f t="shared" si="8"/>
        <v>0</v>
      </c>
      <c r="J29" s="308"/>
      <c r="K29" s="309">
        <f t="shared" si="9"/>
        <v>0</v>
      </c>
      <c r="L29" s="311"/>
      <c r="M29" s="309">
        <f t="shared" si="10"/>
        <v>0</v>
      </c>
      <c r="N29" s="316">
        <f t="shared" si="5"/>
        <v>0</v>
      </c>
      <c r="O29" s="317">
        <f t="shared" si="5"/>
        <v>0</v>
      </c>
      <c r="P29" s="329" t="s">
        <v>199</v>
      </c>
    </row>
    <row r="30" spans="1:19" x14ac:dyDescent="0.25">
      <c r="A30" s="540"/>
      <c r="B30" s="544"/>
      <c r="C30" s="541">
        <v>0</v>
      </c>
      <c r="D30" s="306"/>
      <c r="E30" s="307">
        <f t="shared" si="6"/>
        <v>0</v>
      </c>
      <c r="F30" s="308"/>
      <c r="G30" s="309">
        <f t="shared" si="7"/>
        <v>0</v>
      </c>
      <c r="H30" s="310"/>
      <c r="I30" s="307">
        <f t="shared" si="8"/>
        <v>0</v>
      </c>
      <c r="J30" s="308"/>
      <c r="K30" s="309">
        <f t="shared" si="9"/>
        <v>0</v>
      </c>
      <c r="L30" s="311"/>
      <c r="M30" s="309">
        <f t="shared" si="10"/>
        <v>0</v>
      </c>
      <c r="N30" s="316">
        <f t="shared" si="5"/>
        <v>0</v>
      </c>
      <c r="O30" s="317">
        <f t="shared" si="5"/>
        <v>0</v>
      </c>
      <c r="P30" s="329" t="s">
        <v>199</v>
      </c>
    </row>
    <row r="31" spans="1:19" s="128" customFormat="1" x14ac:dyDescent="0.25">
      <c r="A31" s="380"/>
      <c r="B31" s="867" t="s">
        <v>244</v>
      </c>
      <c r="C31" s="868"/>
      <c r="D31" s="869">
        <f>SUM(E25:E30)</f>
        <v>0</v>
      </c>
      <c r="E31" s="869"/>
      <c r="F31" s="869">
        <f>SUM(G25:G30)</f>
        <v>0</v>
      </c>
      <c r="G31" s="869"/>
      <c r="H31" s="869">
        <f>SUM(I25:I30)</f>
        <v>0</v>
      </c>
      <c r="I31" s="869"/>
      <c r="J31" s="869">
        <f>SUM(K25:K30)</f>
        <v>0</v>
      </c>
      <c r="K31" s="869"/>
      <c r="L31" s="869">
        <f>SUM(M25:M30)</f>
        <v>0</v>
      </c>
      <c r="M31" s="869"/>
      <c r="N31" s="869">
        <f>SUM(O25:O30)</f>
        <v>0</v>
      </c>
      <c r="O31" s="869"/>
      <c r="R31"/>
      <c r="S31"/>
    </row>
    <row r="32" spans="1:19" s="128" customFormat="1" x14ac:dyDescent="0.25">
      <c r="R32"/>
      <c r="S32"/>
    </row>
    <row r="33" spans="1:19" x14ac:dyDescent="0.25">
      <c r="A33" s="870" t="s">
        <v>240</v>
      </c>
      <c r="B33" s="871"/>
      <c r="C33" s="825" t="s">
        <v>195</v>
      </c>
      <c r="D33" s="829" t="s">
        <v>71</v>
      </c>
      <c r="E33" s="830"/>
      <c r="F33" s="829" t="s">
        <v>72</v>
      </c>
      <c r="G33" s="831"/>
      <c r="H33" s="830" t="s">
        <v>73</v>
      </c>
      <c r="I33" s="830"/>
      <c r="J33" s="829" t="s">
        <v>74</v>
      </c>
      <c r="K33" s="831"/>
      <c r="L33" s="829" t="s">
        <v>75</v>
      </c>
      <c r="M33" s="831"/>
      <c r="N33" s="835" t="s">
        <v>60</v>
      </c>
      <c r="O33" s="836"/>
      <c r="P33" s="304" t="s">
        <v>196</v>
      </c>
    </row>
    <row r="34" spans="1:19" x14ac:dyDescent="0.25">
      <c r="A34" s="372" t="s">
        <v>193</v>
      </c>
      <c r="B34" s="372" t="s">
        <v>194</v>
      </c>
      <c r="C34" s="825"/>
      <c r="D34" s="294" t="s">
        <v>197</v>
      </c>
      <c r="E34" s="295" t="s">
        <v>125</v>
      </c>
      <c r="F34" s="294" t="s">
        <v>197</v>
      </c>
      <c r="G34" s="296" t="s">
        <v>125</v>
      </c>
      <c r="H34" s="297" t="s">
        <v>197</v>
      </c>
      <c r="I34" s="295" t="s">
        <v>125</v>
      </c>
      <c r="J34" s="294" t="s">
        <v>197</v>
      </c>
      <c r="K34" s="296" t="s">
        <v>125</v>
      </c>
      <c r="L34" s="294" t="s">
        <v>197</v>
      </c>
      <c r="M34" s="296" t="s">
        <v>125</v>
      </c>
      <c r="N34" s="312" t="s">
        <v>197</v>
      </c>
      <c r="O34" s="313" t="s">
        <v>125</v>
      </c>
      <c r="P34" s="305" t="s">
        <v>198</v>
      </c>
    </row>
    <row r="35" spans="1:19" x14ac:dyDescent="0.25">
      <c r="A35" s="540"/>
      <c r="B35" s="544"/>
      <c r="C35" s="541">
        <v>0</v>
      </c>
      <c r="D35" s="306"/>
      <c r="E35" s="307">
        <f t="shared" si="0"/>
        <v>0</v>
      </c>
      <c r="F35" s="308"/>
      <c r="G35" s="309">
        <f t="shared" si="1"/>
        <v>0</v>
      </c>
      <c r="H35" s="310"/>
      <c r="I35" s="307">
        <f t="shared" si="2"/>
        <v>0</v>
      </c>
      <c r="J35" s="308"/>
      <c r="K35" s="309">
        <f t="shared" si="3"/>
        <v>0</v>
      </c>
      <c r="L35" s="311"/>
      <c r="M35" s="309">
        <f t="shared" si="4"/>
        <v>0</v>
      </c>
      <c r="N35" s="316">
        <f t="shared" si="5"/>
        <v>0</v>
      </c>
      <c r="O35" s="317">
        <f t="shared" si="5"/>
        <v>0</v>
      </c>
      <c r="P35" s="329" t="s">
        <v>199</v>
      </c>
    </row>
    <row r="36" spans="1:19" x14ac:dyDescent="0.25">
      <c r="A36" s="540"/>
      <c r="B36" s="544"/>
      <c r="C36" s="541">
        <v>0</v>
      </c>
      <c r="D36" s="306"/>
      <c r="E36" s="307">
        <f t="shared" si="0"/>
        <v>0</v>
      </c>
      <c r="F36" s="308"/>
      <c r="G36" s="309">
        <f t="shared" si="1"/>
        <v>0</v>
      </c>
      <c r="H36" s="310"/>
      <c r="I36" s="307">
        <f t="shared" si="2"/>
        <v>0</v>
      </c>
      <c r="J36" s="308"/>
      <c r="K36" s="309">
        <f t="shared" si="3"/>
        <v>0</v>
      </c>
      <c r="L36" s="311"/>
      <c r="M36" s="309">
        <f t="shared" si="4"/>
        <v>0</v>
      </c>
      <c r="N36" s="316">
        <f t="shared" si="5"/>
        <v>0</v>
      </c>
      <c r="O36" s="317">
        <f t="shared" si="5"/>
        <v>0</v>
      </c>
      <c r="P36" s="329" t="s">
        <v>199</v>
      </c>
    </row>
    <row r="37" spans="1:19" x14ac:dyDescent="0.25">
      <c r="A37" s="540"/>
      <c r="B37" s="544"/>
      <c r="C37" s="541">
        <v>0</v>
      </c>
      <c r="D37" s="306"/>
      <c r="E37" s="307">
        <f t="shared" si="0"/>
        <v>0</v>
      </c>
      <c r="F37" s="308"/>
      <c r="G37" s="309">
        <f t="shared" si="1"/>
        <v>0</v>
      </c>
      <c r="H37" s="310"/>
      <c r="I37" s="307">
        <f t="shared" si="2"/>
        <v>0</v>
      </c>
      <c r="J37" s="308"/>
      <c r="K37" s="309">
        <f t="shared" si="3"/>
        <v>0</v>
      </c>
      <c r="L37" s="311"/>
      <c r="M37" s="309">
        <f t="shared" si="4"/>
        <v>0</v>
      </c>
      <c r="N37" s="316">
        <f t="shared" si="5"/>
        <v>0</v>
      </c>
      <c r="O37" s="317">
        <f t="shared" si="5"/>
        <v>0</v>
      </c>
      <c r="P37" s="329" t="s">
        <v>199</v>
      </c>
    </row>
    <row r="38" spans="1:19" x14ac:dyDescent="0.25">
      <c r="A38" s="540"/>
      <c r="B38" s="544"/>
      <c r="C38" s="541">
        <v>0</v>
      </c>
      <c r="D38" s="306"/>
      <c r="E38" s="307">
        <f t="shared" si="0"/>
        <v>0</v>
      </c>
      <c r="F38" s="308"/>
      <c r="G38" s="309">
        <f t="shared" si="1"/>
        <v>0</v>
      </c>
      <c r="H38" s="310"/>
      <c r="I38" s="307">
        <f t="shared" si="2"/>
        <v>0</v>
      </c>
      <c r="J38" s="308"/>
      <c r="K38" s="309">
        <f t="shared" si="3"/>
        <v>0</v>
      </c>
      <c r="L38" s="311"/>
      <c r="M38" s="309">
        <f t="shared" si="4"/>
        <v>0</v>
      </c>
      <c r="N38" s="316">
        <f t="shared" si="5"/>
        <v>0</v>
      </c>
      <c r="O38" s="317">
        <f t="shared" si="5"/>
        <v>0</v>
      </c>
      <c r="P38" s="329" t="s">
        <v>199</v>
      </c>
    </row>
    <row r="39" spans="1:19" x14ac:dyDescent="0.25">
      <c r="A39" s="540"/>
      <c r="B39" s="544"/>
      <c r="C39" s="541">
        <v>0</v>
      </c>
      <c r="D39" s="306"/>
      <c r="E39" s="307">
        <f t="shared" si="0"/>
        <v>0</v>
      </c>
      <c r="F39" s="308"/>
      <c r="G39" s="309">
        <f t="shared" si="1"/>
        <v>0</v>
      </c>
      <c r="H39" s="310"/>
      <c r="I39" s="307">
        <f t="shared" si="2"/>
        <v>0</v>
      </c>
      <c r="J39" s="308"/>
      <c r="K39" s="309">
        <f t="shared" si="3"/>
        <v>0</v>
      </c>
      <c r="L39" s="311"/>
      <c r="M39" s="309">
        <f t="shared" si="4"/>
        <v>0</v>
      </c>
      <c r="N39" s="316">
        <f t="shared" si="5"/>
        <v>0</v>
      </c>
      <c r="O39" s="317">
        <f t="shared" si="5"/>
        <v>0</v>
      </c>
      <c r="P39" s="329" t="s">
        <v>199</v>
      </c>
    </row>
    <row r="40" spans="1:19" x14ac:dyDescent="0.25">
      <c r="A40" s="540"/>
      <c r="B40" s="544"/>
      <c r="C40" s="541">
        <v>0</v>
      </c>
      <c r="D40" s="306"/>
      <c r="E40" s="307">
        <f t="shared" si="0"/>
        <v>0</v>
      </c>
      <c r="F40" s="308"/>
      <c r="G40" s="309">
        <f t="shared" si="1"/>
        <v>0</v>
      </c>
      <c r="H40" s="310"/>
      <c r="I40" s="307">
        <f t="shared" si="2"/>
        <v>0</v>
      </c>
      <c r="J40" s="308"/>
      <c r="K40" s="309">
        <f t="shared" si="3"/>
        <v>0</v>
      </c>
      <c r="L40" s="311"/>
      <c r="M40" s="309">
        <f t="shared" si="4"/>
        <v>0</v>
      </c>
      <c r="N40" s="316">
        <f t="shared" si="5"/>
        <v>0</v>
      </c>
      <c r="O40" s="317">
        <f t="shared" si="5"/>
        <v>0</v>
      </c>
      <c r="P40" s="329" t="s">
        <v>199</v>
      </c>
    </row>
    <row r="41" spans="1:19" s="128" customFormat="1" x14ac:dyDescent="0.25">
      <c r="A41" s="380"/>
      <c r="B41" s="867" t="s">
        <v>246</v>
      </c>
      <c r="C41" s="868"/>
      <c r="D41" s="869">
        <f>SUM(E35:E40)</f>
        <v>0</v>
      </c>
      <c r="E41" s="869"/>
      <c r="F41" s="869">
        <f>SUM(G35:G40)</f>
        <v>0</v>
      </c>
      <c r="G41" s="869"/>
      <c r="H41" s="869">
        <f>SUM(I35:I40)</f>
        <v>0</v>
      </c>
      <c r="I41" s="869"/>
      <c r="J41" s="869">
        <f>SUM(K35:K40)</f>
        <v>0</v>
      </c>
      <c r="K41" s="869"/>
      <c r="L41" s="869">
        <f>SUM(M35:M40)</f>
        <v>0</v>
      </c>
      <c r="M41" s="869"/>
      <c r="N41" s="869">
        <f>SUM(O35:O40)</f>
        <v>0</v>
      </c>
      <c r="O41" s="869"/>
      <c r="R41"/>
      <c r="S41"/>
    </row>
    <row r="42" spans="1:19" s="128" customFormat="1" x14ac:dyDescent="0.25">
      <c r="R42"/>
      <c r="S42"/>
    </row>
    <row r="43" spans="1:19" s="128" customFormat="1" x14ac:dyDescent="0.25">
      <c r="A43" s="870" t="s">
        <v>241</v>
      </c>
      <c r="B43" s="871"/>
      <c r="C43" s="825" t="s">
        <v>195</v>
      </c>
      <c r="D43" s="829" t="s">
        <v>71</v>
      </c>
      <c r="E43" s="830"/>
      <c r="F43" s="829" t="s">
        <v>72</v>
      </c>
      <c r="G43" s="831"/>
      <c r="H43" s="830" t="s">
        <v>73</v>
      </c>
      <c r="I43" s="830"/>
      <c r="J43" s="829" t="s">
        <v>74</v>
      </c>
      <c r="K43" s="831"/>
      <c r="L43" s="829" t="s">
        <v>75</v>
      </c>
      <c r="M43" s="831"/>
      <c r="N43" s="835" t="s">
        <v>60</v>
      </c>
      <c r="O43" s="836"/>
      <c r="P43" s="304" t="s">
        <v>196</v>
      </c>
      <c r="R43"/>
      <c r="S43"/>
    </row>
    <row r="44" spans="1:19" s="128" customFormat="1" x14ac:dyDescent="0.25">
      <c r="A44" s="372" t="s">
        <v>193</v>
      </c>
      <c r="B44" s="372" t="s">
        <v>194</v>
      </c>
      <c r="C44" s="825"/>
      <c r="D44" s="294" t="s">
        <v>197</v>
      </c>
      <c r="E44" s="295" t="s">
        <v>125</v>
      </c>
      <c r="F44" s="294" t="s">
        <v>197</v>
      </c>
      <c r="G44" s="296" t="s">
        <v>125</v>
      </c>
      <c r="H44" s="297" t="s">
        <v>197</v>
      </c>
      <c r="I44" s="295" t="s">
        <v>125</v>
      </c>
      <c r="J44" s="294" t="s">
        <v>197</v>
      </c>
      <c r="K44" s="296" t="s">
        <v>125</v>
      </c>
      <c r="L44" s="294" t="s">
        <v>197</v>
      </c>
      <c r="M44" s="296" t="s">
        <v>125</v>
      </c>
      <c r="N44" s="312" t="s">
        <v>197</v>
      </c>
      <c r="O44" s="313" t="s">
        <v>125</v>
      </c>
      <c r="P44" s="305" t="s">
        <v>198</v>
      </c>
      <c r="R44"/>
      <c r="S44"/>
    </row>
    <row r="45" spans="1:19" x14ac:dyDescent="0.25">
      <c r="A45" s="540"/>
      <c r="B45" s="544"/>
      <c r="C45" s="541">
        <v>0</v>
      </c>
      <c r="D45" s="306"/>
      <c r="E45" s="307">
        <f t="shared" si="0"/>
        <v>0</v>
      </c>
      <c r="F45" s="308"/>
      <c r="G45" s="309">
        <f t="shared" si="1"/>
        <v>0</v>
      </c>
      <c r="H45" s="310"/>
      <c r="I45" s="307">
        <f t="shared" si="2"/>
        <v>0</v>
      </c>
      <c r="J45" s="308"/>
      <c r="K45" s="309">
        <f t="shared" si="3"/>
        <v>0</v>
      </c>
      <c r="L45" s="311"/>
      <c r="M45" s="309">
        <f t="shared" si="4"/>
        <v>0</v>
      </c>
      <c r="N45" s="316">
        <f t="shared" si="5"/>
        <v>0</v>
      </c>
      <c r="O45" s="317">
        <f t="shared" si="5"/>
        <v>0</v>
      </c>
      <c r="P45" s="329" t="s">
        <v>199</v>
      </c>
    </row>
    <row r="46" spans="1:19" x14ac:dyDescent="0.25">
      <c r="A46" s="540"/>
      <c r="B46" s="544"/>
      <c r="C46" s="541">
        <v>0</v>
      </c>
      <c r="D46" s="306"/>
      <c r="E46" s="307">
        <f t="shared" si="0"/>
        <v>0</v>
      </c>
      <c r="F46" s="308"/>
      <c r="G46" s="309">
        <f t="shared" si="1"/>
        <v>0</v>
      </c>
      <c r="H46" s="310"/>
      <c r="I46" s="307">
        <f t="shared" si="2"/>
        <v>0</v>
      </c>
      <c r="J46" s="308"/>
      <c r="K46" s="309">
        <f t="shared" si="3"/>
        <v>0</v>
      </c>
      <c r="L46" s="311"/>
      <c r="M46" s="309">
        <f t="shared" si="4"/>
        <v>0</v>
      </c>
      <c r="N46" s="316">
        <f t="shared" si="5"/>
        <v>0</v>
      </c>
      <c r="O46" s="317">
        <f t="shared" si="5"/>
        <v>0</v>
      </c>
      <c r="P46" s="329" t="s">
        <v>199</v>
      </c>
    </row>
    <row r="47" spans="1:19" x14ac:dyDescent="0.25">
      <c r="A47" s="540"/>
      <c r="B47" s="544"/>
      <c r="C47" s="541">
        <v>0</v>
      </c>
      <c r="D47" s="306"/>
      <c r="E47" s="307">
        <f t="shared" si="0"/>
        <v>0</v>
      </c>
      <c r="F47" s="308"/>
      <c r="G47" s="309">
        <f t="shared" si="1"/>
        <v>0</v>
      </c>
      <c r="H47" s="310"/>
      <c r="I47" s="307">
        <f t="shared" si="2"/>
        <v>0</v>
      </c>
      <c r="J47" s="308"/>
      <c r="K47" s="309">
        <f t="shared" si="3"/>
        <v>0</v>
      </c>
      <c r="L47" s="311"/>
      <c r="M47" s="309">
        <f t="shared" si="4"/>
        <v>0</v>
      </c>
      <c r="N47" s="316">
        <f t="shared" si="5"/>
        <v>0</v>
      </c>
      <c r="O47" s="317">
        <f t="shared" si="5"/>
        <v>0</v>
      </c>
      <c r="P47" s="329" t="s">
        <v>199</v>
      </c>
    </row>
    <row r="48" spans="1:19" x14ac:dyDescent="0.25">
      <c r="A48" s="540"/>
      <c r="B48" s="544"/>
      <c r="C48" s="541">
        <v>0</v>
      </c>
      <c r="D48" s="306"/>
      <c r="E48" s="307">
        <f t="shared" si="0"/>
        <v>0</v>
      </c>
      <c r="F48" s="308"/>
      <c r="G48" s="309">
        <f t="shared" si="1"/>
        <v>0</v>
      </c>
      <c r="H48" s="310"/>
      <c r="I48" s="307">
        <f t="shared" si="2"/>
        <v>0</v>
      </c>
      <c r="J48" s="308"/>
      <c r="K48" s="309">
        <f t="shared" si="3"/>
        <v>0</v>
      </c>
      <c r="L48" s="311"/>
      <c r="M48" s="309">
        <f t="shared" si="4"/>
        <v>0</v>
      </c>
      <c r="N48" s="316">
        <f t="shared" si="5"/>
        <v>0</v>
      </c>
      <c r="O48" s="317">
        <f t="shared" si="5"/>
        <v>0</v>
      </c>
      <c r="P48" s="329" t="s">
        <v>199</v>
      </c>
    </row>
    <row r="49" spans="1:16" x14ac:dyDescent="0.25">
      <c r="A49" s="540"/>
      <c r="B49" s="544"/>
      <c r="C49" s="541">
        <v>0</v>
      </c>
      <c r="D49" s="306"/>
      <c r="E49" s="307">
        <f t="shared" si="0"/>
        <v>0</v>
      </c>
      <c r="F49" s="308"/>
      <c r="G49" s="309">
        <f t="shared" si="1"/>
        <v>0</v>
      </c>
      <c r="H49" s="310"/>
      <c r="I49" s="307">
        <f t="shared" si="2"/>
        <v>0</v>
      </c>
      <c r="J49" s="308"/>
      <c r="K49" s="309">
        <f t="shared" si="3"/>
        <v>0</v>
      </c>
      <c r="L49" s="311"/>
      <c r="M49" s="309">
        <f t="shared" si="4"/>
        <v>0</v>
      </c>
      <c r="N49" s="316">
        <f t="shared" si="5"/>
        <v>0</v>
      </c>
      <c r="O49" s="317">
        <f t="shared" si="5"/>
        <v>0</v>
      </c>
      <c r="P49" s="329" t="s">
        <v>199</v>
      </c>
    </row>
    <row r="50" spans="1:16" x14ac:dyDescent="0.25">
      <c r="A50" s="540"/>
      <c r="B50" s="544"/>
      <c r="C50" s="541">
        <v>0</v>
      </c>
      <c r="D50" s="306"/>
      <c r="E50" s="307">
        <f t="shared" si="0"/>
        <v>0</v>
      </c>
      <c r="F50" s="308"/>
      <c r="G50" s="309">
        <f t="shared" si="1"/>
        <v>0</v>
      </c>
      <c r="H50" s="310"/>
      <c r="I50" s="307">
        <f t="shared" si="2"/>
        <v>0</v>
      </c>
      <c r="J50" s="308"/>
      <c r="K50" s="309">
        <f t="shared" si="3"/>
        <v>0</v>
      </c>
      <c r="L50" s="311"/>
      <c r="M50" s="309">
        <f t="shared" si="4"/>
        <v>0</v>
      </c>
      <c r="N50" s="316">
        <f t="shared" si="5"/>
        <v>0</v>
      </c>
      <c r="O50" s="317">
        <f t="shared" si="5"/>
        <v>0</v>
      </c>
      <c r="P50" s="329" t="s">
        <v>199</v>
      </c>
    </row>
    <row r="51" spans="1:16" x14ac:dyDescent="0.25">
      <c r="A51" s="540"/>
      <c r="B51" s="544"/>
      <c r="C51" s="541">
        <v>0</v>
      </c>
      <c r="D51" s="306"/>
      <c r="E51" s="307">
        <f t="shared" si="0"/>
        <v>0</v>
      </c>
      <c r="F51" s="308"/>
      <c r="G51" s="309">
        <f t="shared" si="1"/>
        <v>0</v>
      </c>
      <c r="H51" s="310"/>
      <c r="I51" s="307">
        <f t="shared" si="2"/>
        <v>0</v>
      </c>
      <c r="J51" s="308"/>
      <c r="K51" s="309">
        <f t="shared" si="3"/>
        <v>0</v>
      </c>
      <c r="L51" s="311"/>
      <c r="M51" s="309">
        <f t="shared" si="4"/>
        <v>0</v>
      </c>
      <c r="N51" s="316">
        <f t="shared" si="5"/>
        <v>0</v>
      </c>
      <c r="O51" s="317">
        <f t="shared" si="5"/>
        <v>0</v>
      </c>
      <c r="P51" s="329" t="s">
        <v>199</v>
      </c>
    </row>
    <row r="52" spans="1:16" x14ac:dyDescent="0.25">
      <c r="A52" s="540"/>
      <c r="B52" s="544"/>
      <c r="C52" s="541">
        <v>0</v>
      </c>
      <c r="D52" s="306"/>
      <c r="E52" s="307">
        <f t="shared" si="0"/>
        <v>0</v>
      </c>
      <c r="F52" s="308"/>
      <c r="G52" s="309">
        <f t="shared" si="1"/>
        <v>0</v>
      </c>
      <c r="H52" s="310"/>
      <c r="I52" s="307">
        <f t="shared" si="2"/>
        <v>0</v>
      </c>
      <c r="J52" s="308"/>
      <c r="K52" s="309">
        <f t="shared" si="3"/>
        <v>0</v>
      </c>
      <c r="L52" s="311"/>
      <c r="M52" s="309">
        <f t="shared" si="4"/>
        <v>0</v>
      </c>
      <c r="N52" s="316">
        <f t="shared" si="5"/>
        <v>0</v>
      </c>
      <c r="O52" s="317">
        <f t="shared" si="5"/>
        <v>0</v>
      </c>
      <c r="P52" s="329" t="s">
        <v>199</v>
      </c>
    </row>
    <row r="53" spans="1:16" x14ac:dyDescent="0.25">
      <c r="A53" s="540"/>
      <c r="B53" s="544"/>
      <c r="C53" s="541">
        <v>0</v>
      </c>
      <c r="D53" s="306"/>
      <c r="E53" s="307">
        <f t="shared" si="0"/>
        <v>0</v>
      </c>
      <c r="F53" s="308"/>
      <c r="G53" s="309">
        <f t="shared" si="1"/>
        <v>0</v>
      </c>
      <c r="H53" s="310"/>
      <c r="I53" s="307">
        <f t="shared" si="2"/>
        <v>0</v>
      </c>
      <c r="J53" s="308"/>
      <c r="K53" s="309">
        <f t="shared" si="3"/>
        <v>0</v>
      </c>
      <c r="L53" s="311"/>
      <c r="M53" s="309">
        <f t="shared" si="4"/>
        <v>0</v>
      </c>
      <c r="N53" s="316">
        <f t="shared" si="5"/>
        <v>0</v>
      </c>
      <c r="O53" s="317">
        <f t="shared" si="5"/>
        <v>0</v>
      </c>
      <c r="P53" s="329" t="s">
        <v>199</v>
      </c>
    </row>
    <row r="54" spans="1:16" x14ac:dyDescent="0.25">
      <c r="A54" s="380"/>
      <c r="B54" s="867" t="s">
        <v>245</v>
      </c>
      <c r="C54" s="868"/>
      <c r="D54" s="869">
        <f>SUM(E45:E53)</f>
        <v>0</v>
      </c>
      <c r="E54" s="869"/>
      <c r="F54" s="869">
        <f t="shared" ref="F54" si="11">SUM(G45:G53)</f>
        <v>0</v>
      </c>
      <c r="G54" s="869"/>
      <c r="H54" s="869">
        <f t="shared" ref="H54" si="12">SUM(I45:I53)</f>
        <v>0</v>
      </c>
      <c r="I54" s="869"/>
      <c r="J54" s="869">
        <f t="shared" ref="J54" si="13">SUM(K45:K53)</f>
        <v>0</v>
      </c>
      <c r="K54" s="869"/>
      <c r="L54" s="869">
        <f t="shared" ref="L54" si="14">SUM(M45:M53)</f>
        <v>0</v>
      </c>
      <c r="M54" s="869"/>
      <c r="N54" s="869">
        <f>SUM(O45:O53)</f>
        <v>0</v>
      </c>
      <c r="O54" s="869"/>
    </row>
    <row r="56" spans="1:16" x14ac:dyDescent="0.25">
      <c r="D56" s="826" t="s">
        <v>71</v>
      </c>
      <c r="E56" s="827"/>
      <c r="F56" s="826" t="s">
        <v>72</v>
      </c>
      <c r="G56" s="828"/>
      <c r="H56" s="827" t="s">
        <v>73</v>
      </c>
      <c r="I56" s="827"/>
      <c r="J56" s="826" t="s">
        <v>74</v>
      </c>
      <c r="K56" s="828"/>
      <c r="L56" s="826" t="s">
        <v>75</v>
      </c>
      <c r="M56" s="828"/>
      <c r="N56" s="827" t="s">
        <v>60</v>
      </c>
      <c r="O56" s="828"/>
      <c r="P56" s="318" t="s">
        <v>179</v>
      </c>
    </row>
    <row r="57" spans="1:16" ht="21" customHeight="1" x14ac:dyDescent="0.25">
      <c r="B57" s="872" t="s">
        <v>201</v>
      </c>
      <c r="C57" s="872"/>
      <c r="E57" s="565">
        <f>D11+D21+D31+D41+D54</f>
        <v>0</v>
      </c>
      <c r="G57" s="565">
        <f>F11+F21+F31+F41+F54</f>
        <v>0</v>
      </c>
      <c r="I57" s="565">
        <f>H11+H21+H31+H41+H54</f>
        <v>0</v>
      </c>
      <c r="K57" s="565">
        <f>J11+J21+J31+J41+J54</f>
        <v>0</v>
      </c>
      <c r="M57" s="565">
        <f>L11+L21+L31+L41+L54</f>
        <v>0</v>
      </c>
      <c r="O57" s="566">
        <f>N11+N21+N31+N41+N54</f>
        <v>0</v>
      </c>
      <c r="P57" t="b">
        <f>IF(O57=SUM(E57:M57),TRUE)</f>
        <v>1</v>
      </c>
    </row>
  </sheetData>
  <mergeCells count="85">
    <mergeCell ref="R3:S3"/>
    <mergeCell ref="C3:C4"/>
    <mergeCell ref="D3:E3"/>
    <mergeCell ref="F3:G3"/>
    <mergeCell ref="H3:I3"/>
    <mergeCell ref="J3:K3"/>
    <mergeCell ref="L3:M3"/>
    <mergeCell ref="N3:O3"/>
    <mergeCell ref="R4:S4"/>
    <mergeCell ref="L54:M54"/>
    <mergeCell ref="D56:E56"/>
    <mergeCell ref="F56:G56"/>
    <mergeCell ref="H56:I56"/>
    <mergeCell ref="J56:K56"/>
    <mergeCell ref="L56:M56"/>
    <mergeCell ref="J54:K54"/>
    <mergeCell ref="B57:C57"/>
    <mergeCell ref="N56:O56"/>
    <mergeCell ref="L23:M23"/>
    <mergeCell ref="N23:O23"/>
    <mergeCell ref="J33:K33"/>
    <mergeCell ref="L33:M33"/>
    <mergeCell ref="N33:O33"/>
    <mergeCell ref="J23:K23"/>
    <mergeCell ref="L43:M43"/>
    <mergeCell ref="N43:O43"/>
    <mergeCell ref="N31:O31"/>
    <mergeCell ref="N41:O41"/>
    <mergeCell ref="J43:K43"/>
    <mergeCell ref="L41:M41"/>
    <mergeCell ref="L31:M31"/>
    <mergeCell ref="N54:O54"/>
    <mergeCell ref="F13:G13"/>
    <mergeCell ref="H13:I13"/>
    <mergeCell ref="J13:K13"/>
    <mergeCell ref="L13:M13"/>
    <mergeCell ref="N13:O13"/>
    <mergeCell ref="J31:K31"/>
    <mergeCell ref="A43:B43"/>
    <mergeCell ref="C43:C44"/>
    <mergeCell ref="D43:E43"/>
    <mergeCell ref="F43:G43"/>
    <mergeCell ref="H43:I43"/>
    <mergeCell ref="A33:B33"/>
    <mergeCell ref="C33:C34"/>
    <mergeCell ref="D33:E33"/>
    <mergeCell ref="F33:G33"/>
    <mergeCell ref="H33:I33"/>
    <mergeCell ref="B41:C41"/>
    <mergeCell ref="D41:E41"/>
    <mergeCell ref="F41:G41"/>
    <mergeCell ref="H41:I41"/>
    <mergeCell ref="J41:K41"/>
    <mergeCell ref="N11:O11"/>
    <mergeCell ref="B11:C11"/>
    <mergeCell ref="B21:C21"/>
    <mergeCell ref="D21:E21"/>
    <mergeCell ref="F21:G21"/>
    <mergeCell ref="H21:I21"/>
    <mergeCell ref="J21:K21"/>
    <mergeCell ref="L21:M21"/>
    <mergeCell ref="N21:O21"/>
    <mergeCell ref="D11:E11"/>
    <mergeCell ref="F11:G11"/>
    <mergeCell ref="H11:I11"/>
    <mergeCell ref="J11:K11"/>
    <mergeCell ref="L11:M11"/>
    <mergeCell ref="A13:B13"/>
    <mergeCell ref="C13:C14"/>
    <mergeCell ref="C1:F1"/>
    <mergeCell ref="B54:C54"/>
    <mergeCell ref="D54:E54"/>
    <mergeCell ref="F54:G54"/>
    <mergeCell ref="H54:I54"/>
    <mergeCell ref="B31:C31"/>
    <mergeCell ref="D31:E31"/>
    <mergeCell ref="F31:G31"/>
    <mergeCell ref="H31:I31"/>
    <mergeCell ref="A23:B23"/>
    <mergeCell ref="C23:C24"/>
    <mergeCell ref="D23:E23"/>
    <mergeCell ref="F23:G23"/>
    <mergeCell ref="H23:I23"/>
    <mergeCell ref="A3:B3"/>
    <mergeCell ref="D13:E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0"/>
  <sheetViews>
    <sheetView showGridLines="0" zoomScaleNormal="100" workbookViewId="0">
      <selection activeCell="S39" sqref="S39"/>
    </sheetView>
  </sheetViews>
  <sheetFormatPr defaultRowHeight="12" x14ac:dyDescent="0.2"/>
  <cols>
    <col min="1" max="6" width="9.140625" style="476"/>
    <col min="7" max="8" width="10.7109375" style="476" customWidth="1"/>
    <col min="9" max="9" width="4.7109375" style="476" customWidth="1"/>
    <col min="10" max="11" width="10.7109375" style="476" customWidth="1"/>
    <col min="12" max="12" width="4.7109375" style="476" customWidth="1"/>
    <col min="13" max="14" width="10.7109375" style="476" customWidth="1"/>
    <col min="15" max="15" width="0.7109375" style="476" customWidth="1"/>
    <col min="16" max="16" width="10.7109375" style="476" customWidth="1"/>
    <col min="17" max="17" width="4.7109375" style="476" customWidth="1"/>
    <col min="18" max="19" width="10.7109375" style="476" customWidth="1"/>
    <col min="20" max="262" width="9.140625" style="476"/>
    <col min="263" max="264" width="10.7109375" style="476" customWidth="1"/>
    <col min="265" max="265" width="4.7109375" style="476" customWidth="1"/>
    <col min="266" max="267" width="10.7109375" style="476" customWidth="1"/>
    <col min="268" max="268" width="4.7109375" style="476" customWidth="1"/>
    <col min="269" max="272" width="10.7109375" style="476" customWidth="1"/>
    <col min="273" max="273" width="4.7109375" style="476" customWidth="1"/>
    <col min="274" max="275" width="10.7109375" style="476" customWidth="1"/>
    <col min="276" max="518" width="9.140625" style="476"/>
    <col min="519" max="520" width="10.7109375" style="476" customWidth="1"/>
    <col min="521" max="521" width="4.7109375" style="476" customWidth="1"/>
    <col min="522" max="523" width="10.7109375" style="476" customWidth="1"/>
    <col min="524" max="524" width="4.7109375" style="476" customWidth="1"/>
    <col min="525" max="528" width="10.7109375" style="476" customWidth="1"/>
    <col min="529" max="529" width="4.7109375" style="476" customWidth="1"/>
    <col min="530" max="531" width="10.7109375" style="476" customWidth="1"/>
    <col min="532" max="774" width="9.140625" style="476"/>
    <col min="775" max="776" width="10.7109375" style="476" customWidth="1"/>
    <col min="777" max="777" width="4.7109375" style="476" customWidth="1"/>
    <col min="778" max="779" width="10.7109375" style="476" customWidth="1"/>
    <col min="780" max="780" width="4.7109375" style="476" customWidth="1"/>
    <col min="781" max="784" width="10.7109375" style="476" customWidth="1"/>
    <col min="785" max="785" width="4.7109375" style="476" customWidth="1"/>
    <col min="786" max="787" width="10.7109375" style="476" customWidth="1"/>
    <col min="788" max="1030" width="9.140625" style="476"/>
    <col min="1031" max="1032" width="10.7109375" style="476" customWidth="1"/>
    <col min="1033" max="1033" width="4.7109375" style="476" customWidth="1"/>
    <col min="1034" max="1035" width="10.7109375" style="476" customWidth="1"/>
    <col min="1036" max="1036" width="4.7109375" style="476" customWidth="1"/>
    <col min="1037" max="1040" width="10.7109375" style="476" customWidth="1"/>
    <col min="1041" max="1041" width="4.7109375" style="476" customWidth="1"/>
    <col min="1042" max="1043" width="10.7109375" style="476" customWidth="1"/>
    <col min="1044" max="1286" width="9.140625" style="476"/>
    <col min="1287" max="1288" width="10.7109375" style="476" customWidth="1"/>
    <col min="1289" max="1289" width="4.7109375" style="476" customWidth="1"/>
    <col min="1290" max="1291" width="10.7109375" style="476" customWidth="1"/>
    <col min="1292" max="1292" width="4.7109375" style="476" customWidth="1"/>
    <col min="1293" max="1296" width="10.7109375" style="476" customWidth="1"/>
    <col min="1297" max="1297" width="4.7109375" style="476" customWidth="1"/>
    <col min="1298" max="1299" width="10.7109375" style="476" customWidth="1"/>
    <col min="1300" max="1542" width="9.140625" style="476"/>
    <col min="1543" max="1544" width="10.7109375" style="476" customWidth="1"/>
    <col min="1545" max="1545" width="4.7109375" style="476" customWidth="1"/>
    <col min="1546" max="1547" width="10.7109375" style="476" customWidth="1"/>
    <col min="1548" max="1548" width="4.7109375" style="476" customWidth="1"/>
    <col min="1549" max="1552" width="10.7109375" style="476" customWidth="1"/>
    <col min="1553" max="1553" width="4.7109375" style="476" customWidth="1"/>
    <col min="1554" max="1555" width="10.7109375" style="476" customWidth="1"/>
    <col min="1556" max="1798" width="9.140625" style="476"/>
    <col min="1799" max="1800" width="10.7109375" style="476" customWidth="1"/>
    <col min="1801" max="1801" width="4.7109375" style="476" customWidth="1"/>
    <col min="1802" max="1803" width="10.7109375" style="476" customWidth="1"/>
    <col min="1804" max="1804" width="4.7109375" style="476" customWidth="1"/>
    <col min="1805" max="1808" width="10.7109375" style="476" customWidth="1"/>
    <col min="1809" max="1809" width="4.7109375" style="476" customWidth="1"/>
    <col min="1810" max="1811" width="10.7109375" style="476" customWidth="1"/>
    <col min="1812" max="2054" width="9.140625" style="476"/>
    <col min="2055" max="2056" width="10.7109375" style="476" customWidth="1"/>
    <col min="2057" max="2057" width="4.7109375" style="476" customWidth="1"/>
    <col min="2058" max="2059" width="10.7109375" style="476" customWidth="1"/>
    <col min="2060" max="2060" width="4.7109375" style="476" customWidth="1"/>
    <col min="2061" max="2064" width="10.7109375" style="476" customWidth="1"/>
    <col min="2065" max="2065" width="4.7109375" style="476" customWidth="1"/>
    <col min="2066" max="2067" width="10.7109375" style="476" customWidth="1"/>
    <col min="2068" max="2310" width="9.140625" style="476"/>
    <col min="2311" max="2312" width="10.7109375" style="476" customWidth="1"/>
    <col min="2313" max="2313" width="4.7109375" style="476" customWidth="1"/>
    <col min="2314" max="2315" width="10.7109375" style="476" customWidth="1"/>
    <col min="2316" max="2316" width="4.7109375" style="476" customWidth="1"/>
    <col min="2317" max="2320" width="10.7109375" style="476" customWidth="1"/>
    <col min="2321" max="2321" width="4.7109375" style="476" customWidth="1"/>
    <col min="2322" max="2323" width="10.7109375" style="476" customWidth="1"/>
    <col min="2324" max="2566" width="9.140625" style="476"/>
    <col min="2567" max="2568" width="10.7109375" style="476" customWidth="1"/>
    <col min="2569" max="2569" width="4.7109375" style="476" customWidth="1"/>
    <col min="2570" max="2571" width="10.7109375" style="476" customWidth="1"/>
    <col min="2572" max="2572" width="4.7109375" style="476" customWidth="1"/>
    <col min="2573" max="2576" width="10.7109375" style="476" customWidth="1"/>
    <col min="2577" max="2577" width="4.7109375" style="476" customWidth="1"/>
    <col min="2578" max="2579" width="10.7109375" style="476" customWidth="1"/>
    <col min="2580" max="2822" width="9.140625" style="476"/>
    <col min="2823" max="2824" width="10.7109375" style="476" customWidth="1"/>
    <col min="2825" max="2825" width="4.7109375" style="476" customWidth="1"/>
    <col min="2826" max="2827" width="10.7109375" style="476" customWidth="1"/>
    <col min="2828" max="2828" width="4.7109375" style="476" customWidth="1"/>
    <col min="2829" max="2832" width="10.7109375" style="476" customWidth="1"/>
    <col min="2833" max="2833" width="4.7109375" style="476" customWidth="1"/>
    <col min="2834" max="2835" width="10.7109375" style="476" customWidth="1"/>
    <col min="2836" max="3078" width="9.140625" style="476"/>
    <col min="3079" max="3080" width="10.7109375" style="476" customWidth="1"/>
    <col min="3081" max="3081" width="4.7109375" style="476" customWidth="1"/>
    <col min="3082" max="3083" width="10.7109375" style="476" customWidth="1"/>
    <col min="3084" max="3084" width="4.7109375" style="476" customWidth="1"/>
    <col min="3085" max="3088" width="10.7109375" style="476" customWidth="1"/>
    <col min="3089" max="3089" width="4.7109375" style="476" customWidth="1"/>
    <col min="3090" max="3091" width="10.7109375" style="476" customWidth="1"/>
    <col min="3092" max="3334" width="9.140625" style="476"/>
    <col min="3335" max="3336" width="10.7109375" style="476" customWidth="1"/>
    <col min="3337" max="3337" width="4.7109375" style="476" customWidth="1"/>
    <col min="3338" max="3339" width="10.7109375" style="476" customWidth="1"/>
    <col min="3340" max="3340" width="4.7109375" style="476" customWidth="1"/>
    <col min="3341" max="3344" width="10.7109375" style="476" customWidth="1"/>
    <col min="3345" max="3345" width="4.7109375" style="476" customWidth="1"/>
    <col min="3346" max="3347" width="10.7109375" style="476" customWidth="1"/>
    <col min="3348" max="3590" width="9.140625" style="476"/>
    <col min="3591" max="3592" width="10.7109375" style="476" customWidth="1"/>
    <col min="3593" max="3593" width="4.7109375" style="476" customWidth="1"/>
    <col min="3594" max="3595" width="10.7109375" style="476" customWidth="1"/>
    <col min="3596" max="3596" width="4.7109375" style="476" customWidth="1"/>
    <col min="3597" max="3600" width="10.7109375" style="476" customWidth="1"/>
    <col min="3601" max="3601" width="4.7109375" style="476" customWidth="1"/>
    <col min="3602" max="3603" width="10.7109375" style="476" customWidth="1"/>
    <col min="3604" max="3846" width="9.140625" style="476"/>
    <col min="3847" max="3848" width="10.7109375" style="476" customWidth="1"/>
    <col min="3849" max="3849" width="4.7109375" style="476" customWidth="1"/>
    <col min="3850" max="3851" width="10.7109375" style="476" customWidth="1"/>
    <col min="3852" max="3852" width="4.7109375" style="476" customWidth="1"/>
    <col min="3853" max="3856" width="10.7109375" style="476" customWidth="1"/>
    <col min="3857" max="3857" width="4.7109375" style="476" customWidth="1"/>
    <col min="3858" max="3859" width="10.7109375" style="476" customWidth="1"/>
    <col min="3860" max="4102" width="9.140625" style="476"/>
    <col min="4103" max="4104" width="10.7109375" style="476" customWidth="1"/>
    <col min="4105" max="4105" width="4.7109375" style="476" customWidth="1"/>
    <col min="4106" max="4107" width="10.7109375" style="476" customWidth="1"/>
    <col min="4108" max="4108" width="4.7109375" style="476" customWidth="1"/>
    <col min="4109" max="4112" width="10.7109375" style="476" customWidth="1"/>
    <col min="4113" max="4113" width="4.7109375" style="476" customWidth="1"/>
    <col min="4114" max="4115" width="10.7109375" style="476" customWidth="1"/>
    <col min="4116" max="4358" width="9.140625" style="476"/>
    <col min="4359" max="4360" width="10.7109375" style="476" customWidth="1"/>
    <col min="4361" max="4361" width="4.7109375" style="476" customWidth="1"/>
    <col min="4362" max="4363" width="10.7109375" style="476" customWidth="1"/>
    <col min="4364" max="4364" width="4.7109375" style="476" customWidth="1"/>
    <col min="4365" max="4368" width="10.7109375" style="476" customWidth="1"/>
    <col min="4369" max="4369" width="4.7109375" style="476" customWidth="1"/>
    <col min="4370" max="4371" width="10.7109375" style="476" customWidth="1"/>
    <col min="4372" max="4614" width="9.140625" style="476"/>
    <col min="4615" max="4616" width="10.7109375" style="476" customWidth="1"/>
    <col min="4617" max="4617" width="4.7109375" style="476" customWidth="1"/>
    <col min="4618" max="4619" width="10.7109375" style="476" customWidth="1"/>
    <col min="4620" max="4620" width="4.7109375" style="476" customWidth="1"/>
    <col min="4621" max="4624" width="10.7109375" style="476" customWidth="1"/>
    <col min="4625" max="4625" width="4.7109375" style="476" customWidth="1"/>
    <col min="4626" max="4627" width="10.7109375" style="476" customWidth="1"/>
    <col min="4628" max="4870" width="9.140625" style="476"/>
    <col min="4871" max="4872" width="10.7109375" style="476" customWidth="1"/>
    <col min="4873" max="4873" width="4.7109375" style="476" customWidth="1"/>
    <col min="4874" max="4875" width="10.7109375" style="476" customWidth="1"/>
    <col min="4876" max="4876" width="4.7109375" style="476" customWidth="1"/>
    <col min="4877" max="4880" width="10.7109375" style="476" customWidth="1"/>
    <col min="4881" max="4881" width="4.7109375" style="476" customWidth="1"/>
    <col min="4882" max="4883" width="10.7109375" style="476" customWidth="1"/>
    <col min="4884" max="5126" width="9.140625" style="476"/>
    <col min="5127" max="5128" width="10.7109375" style="476" customWidth="1"/>
    <col min="5129" max="5129" width="4.7109375" style="476" customWidth="1"/>
    <col min="5130" max="5131" width="10.7109375" style="476" customWidth="1"/>
    <col min="5132" max="5132" width="4.7109375" style="476" customWidth="1"/>
    <col min="5133" max="5136" width="10.7109375" style="476" customWidth="1"/>
    <col min="5137" max="5137" width="4.7109375" style="476" customWidth="1"/>
    <col min="5138" max="5139" width="10.7109375" style="476" customWidth="1"/>
    <col min="5140" max="5382" width="9.140625" style="476"/>
    <col min="5383" max="5384" width="10.7109375" style="476" customWidth="1"/>
    <col min="5385" max="5385" width="4.7109375" style="476" customWidth="1"/>
    <col min="5386" max="5387" width="10.7109375" style="476" customWidth="1"/>
    <col min="5388" max="5388" width="4.7109375" style="476" customWidth="1"/>
    <col min="5389" max="5392" width="10.7109375" style="476" customWidth="1"/>
    <col min="5393" max="5393" width="4.7109375" style="476" customWidth="1"/>
    <col min="5394" max="5395" width="10.7109375" style="476" customWidth="1"/>
    <col min="5396" max="5638" width="9.140625" style="476"/>
    <col min="5639" max="5640" width="10.7109375" style="476" customWidth="1"/>
    <col min="5641" max="5641" width="4.7109375" style="476" customWidth="1"/>
    <col min="5642" max="5643" width="10.7109375" style="476" customWidth="1"/>
    <col min="5644" max="5644" width="4.7109375" style="476" customWidth="1"/>
    <col min="5645" max="5648" width="10.7109375" style="476" customWidth="1"/>
    <col min="5649" max="5649" width="4.7109375" style="476" customWidth="1"/>
    <col min="5650" max="5651" width="10.7109375" style="476" customWidth="1"/>
    <col min="5652" max="5894" width="9.140625" style="476"/>
    <col min="5895" max="5896" width="10.7109375" style="476" customWidth="1"/>
    <col min="5897" max="5897" width="4.7109375" style="476" customWidth="1"/>
    <col min="5898" max="5899" width="10.7109375" style="476" customWidth="1"/>
    <col min="5900" max="5900" width="4.7109375" style="476" customWidth="1"/>
    <col min="5901" max="5904" width="10.7109375" style="476" customWidth="1"/>
    <col min="5905" max="5905" width="4.7109375" style="476" customWidth="1"/>
    <col min="5906" max="5907" width="10.7109375" style="476" customWidth="1"/>
    <col min="5908" max="6150" width="9.140625" style="476"/>
    <col min="6151" max="6152" width="10.7109375" style="476" customWidth="1"/>
    <col min="6153" max="6153" width="4.7109375" style="476" customWidth="1"/>
    <col min="6154" max="6155" width="10.7109375" style="476" customWidth="1"/>
    <col min="6156" max="6156" width="4.7109375" style="476" customWidth="1"/>
    <col min="6157" max="6160" width="10.7109375" style="476" customWidth="1"/>
    <col min="6161" max="6161" width="4.7109375" style="476" customWidth="1"/>
    <col min="6162" max="6163" width="10.7109375" style="476" customWidth="1"/>
    <col min="6164" max="6406" width="9.140625" style="476"/>
    <col min="6407" max="6408" width="10.7109375" style="476" customWidth="1"/>
    <col min="6409" max="6409" width="4.7109375" style="476" customWidth="1"/>
    <col min="6410" max="6411" width="10.7109375" style="476" customWidth="1"/>
    <col min="6412" max="6412" width="4.7109375" style="476" customWidth="1"/>
    <col min="6413" max="6416" width="10.7109375" style="476" customWidth="1"/>
    <col min="6417" max="6417" width="4.7109375" style="476" customWidth="1"/>
    <col min="6418" max="6419" width="10.7109375" style="476" customWidth="1"/>
    <col min="6420" max="6662" width="9.140625" style="476"/>
    <col min="6663" max="6664" width="10.7109375" style="476" customWidth="1"/>
    <col min="6665" max="6665" width="4.7109375" style="476" customWidth="1"/>
    <col min="6666" max="6667" width="10.7109375" style="476" customWidth="1"/>
    <col min="6668" max="6668" width="4.7109375" style="476" customWidth="1"/>
    <col min="6669" max="6672" width="10.7109375" style="476" customWidth="1"/>
    <col min="6673" max="6673" width="4.7109375" style="476" customWidth="1"/>
    <col min="6674" max="6675" width="10.7109375" style="476" customWidth="1"/>
    <col min="6676" max="6918" width="9.140625" style="476"/>
    <col min="6919" max="6920" width="10.7109375" style="476" customWidth="1"/>
    <col min="6921" max="6921" width="4.7109375" style="476" customWidth="1"/>
    <col min="6922" max="6923" width="10.7109375" style="476" customWidth="1"/>
    <col min="6924" max="6924" width="4.7109375" style="476" customWidth="1"/>
    <col min="6925" max="6928" width="10.7109375" style="476" customWidth="1"/>
    <col min="6929" max="6929" width="4.7109375" style="476" customWidth="1"/>
    <col min="6930" max="6931" width="10.7109375" style="476" customWidth="1"/>
    <col min="6932" max="7174" width="9.140625" style="476"/>
    <col min="7175" max="7176" width="10.7109375" style="476" customWidth="1"/>
    <col min="7177" max="7177" width="4.7109375" style="476" customWidth="1"/>
    <col min="7178" max="7179" width="10.7109375" style="476" customWidth="1"/>
    <col min="7180" max="7180" width="4.7109375" style="476" customWidth="1"/>
    <col min="7181" max="7184" width="10.7109375" style="476" customWidth="1"/>
    <col min="7185" max="7185" width="4.7109375" style="476" customWidth="1"/>
    <col min="7186" max="7187" width="10.7109375" style="476" customWidth="1"/>
    <col min="7188" max="7430" width="9.140625" style="476"/>
    <col min="7431" max="7432" width="10.7109375" style="476" customWidth="1"/>
    <col min="7433" max="7433" width="4.7109375" style="476" customWidth="1"/>
    <col min="7434" max="7435" width="10.7109375" style="476" customWidth="1"/>
    <col min="7436" max="7436" width="4.7109375" style="476" customWidth="1"/>
    <col min="7437" max="7440" width="10.7109375" style="476" customWidth="1"/>
    <col min="7441" max="7441" width="4.7109375" style="476" customWidth="1"/>
    <col min="7442" max="7443" width="10.7109375" style="476" customWidth="1"/>
    <col min="7444" max="7686" width="9.140625" style="476"/>
    <col min="7687" max="7688" width="10.7109375" style="476" customWidth="1"/>
    <col min="7689" max="7689" width="4.7109375" style="476" customWidth="1"/>
    <col min="7690" max="7691" width="10.7109375" style="476" customWidth="1"/>
    <col min="7692" max="7692" width="4.7109375" style="476" customWidth="1"/>
    <col min="7693" max="7696" width="10.7109375" style="476" customWidth="1"/>
    <col min="7697" max="7697" width="4.7109375" style="476" customWidth="1"/>
    <col min="7698" max="7699" width="10.7109375" style="476" customWidth="1"/>
    <col min="7700" max="7942" width="9.140625" style="476"/>
    <col min="7943" max="7944" width="10.7109375" style="476" customWidth="1"/>
    <col min="7945" max="7945" width="4.7109375" style="476" customWidth="1"/>
    <col min="7946" max="7947" width="10.7109375" style="476" customWidth="1"/>
    <col min="7948" max="7948" width="4.7109375" style="476" customWidth="1"/>
    <col min="7949" max="7952" width="10.7109375" style="476" customWidth="1"/>
    <col min="7953" max="7953" width="4.7109375" style="476" customWidth="1"/>
    <col min="7954" max="7955" width="10.7109375" style="476" customWidth="1"/>
    <col min="7956" max="8198" width="9.140625" style="476"/>
    <col min="8199" max="8200" width="10.7109375" style="476" customWidth="1"/>
    <col min="8201" max="8201" width="4.7109375" style="476" customWidth="1"/>
    <col min="8202" max="8203" width="10.7109375" style="476" customWidth="1"/>
    <col min="8204" max="8204" width="4.7109375" style="476" customWidth="1"/>
    <col min="8205" max="8208" width="10.7109375" style="476" customWidth="1"/>
    <col min="8209" max="8209" width="4.7109375" style="476" customWidth="1"/>
    <col min="8210" max="8211" width="10.7109375" style="476" customWidth="1"/>
    <col min="8212" max="8454" width="9.140625" style="476"/>
    <col min="8455" max="8456" width="10.7109375" style="476" customWidth="1"/>
    <col min="8457" max="8457" width="4.7109375" style="476" customWidth="1"/>
    <col min="8458" max="8459" width="10.7109375" style="476" customWidth="1"/>
    <col min="8460" max="8460" width="4.7109375" style="476" customWidth="1"/>
    <col min="8461" max="8464" width="10.7109375" style="476" customWidth="1"/>
    <col min="8465" max="8465" width="4.7109375" style="476" customWidth="1"/>
    <col min="8466" max="8467" width="10.7109375" style="476" customWidth="1"/>
    <col min="8468" max="8710" width="9.140625" style="476"/>
    <col min="8711" max="8712" width="10.7109375" style="476" customWidth="1"/>
    <col min="8713" max="8713" width="4.7109375" style="476" customWidth="1"/>
    <col min="8714" max="8715" width="10.7109375" style="476" customWidth="1"/>
    <col min="8716" max="8716" width="4.7109375" style="476" customWidth="1"/>
    <col min="8717" max="8720" width="10.7109375" style="476" customWidth="1"/>
    <col min="8721" max="8721" width="4.7109375" style="476" customWidth="1"/>
    <col min="8722" max="8723" width="10.7109375" style="476" customWidth="1"/>
    <col min="8724" max="8966" width="9.140625" style="476"/>
    <col min="8967" max="8968" width="10.7109375" style="476" customWidth="1"/>
    <col min="8969" max="8969" width="4.7109375" style="476" customWidth="1"/>
    <col min="8970" max="8971" width="10.7109375" style="476" customWidth="1"/>
    <col min="8972" max="8972" width="4.7109375" style="476" customWidth="1"/>
    <col min="8973" max="8976" width="10.7109375" style="476" customWidth="1"/>
    <col min="8977" max="8977" width="4.7109375" style="476" customWidth="1"/>
    <col min="8978" max="8979" width="10.7109375" style="476" customWidth="1"/>
    <col min="8980" max="9222" width="9.140625" style="476"/>
    <col min="9223" max="9224" width="10.7109375" style="476" customWidth="1"/>
    <col min="9225" max="9225" width="4.7109375" style="476" customWidth="1"/>
    <col min="9226" max="9227" width="10.7109375" style="476" customWidth="1"/>
    <col min="9228" max="9228" width="4.7109375" style="476" customWidth="1"/>
    <col min="9229" max="9232" width="10.7109375" style="476" customWidth="1"/>
    <col min="9233" max="9233" width="4.7109375" style="476" customWidth="1"/>
    <col min="9234" max="9235" width="10.7109375" style="476" customWidth="1"/>
    <col min="9236" max="9478" width="9.140625" style="476"/>
    <col min="9479" max="9480" width="10.7109375" style="476" customWidth="1"/>
    <col min="9481" max="9481" width="4.7109375" style="476" customWidth="1"/>
    <col min="9482" max="9483" width="10.7109375" style="476" customWidth="1"/>
    <col min="9484" max="9484" width="4.7109375" style="476" customWidth="1"/>
    <col min="9485" max="9488" width="10.7109375" style="476" customWidth="1"/>
    <col min="9489" max="9489" width="4.7109375" style="476" customWidth="1"/>
    <col min="9490" max="9491" width="10.7109375" style="476" customWidth="1"/>
    <col min="9492" max="9734" width="9.140625" style="476"/>
    <col min="9735" max="9736" width="10.7109375" style="476" customWidth="1"/>
    <col min="9737" max="9737" width="4.7109375" style="476" customWidth="1"/>
    <col min="9738" max="9739" width="10.7109375" style="476" customWidth="1"/>
    <col min="9740" max="9740" width="4.7109375" style="476" customWidth="1"/>
    <col min="9741" max="9744" width="10.7109375" style="476" customWidth="1"/>
    <col min="9745" max="9745" width="4.7109375" style="476" customWidth="1"/>
    <col min="9746" max="9747" width="10.7109375" style="476" customWidth="1"/>
    <col min="9748" max="9990" width="9.140625" style="476"/>
    <col min="9991" max="9992" width="10.7109375" style="476" customWidth="1"/>
    <col min="9993" max="9993" width="4.7109375" style="476" customWidth="1"/>
    <col min="9994" max="9995" width="10.7109375" style="476" customWidth="1"/>
    <col min="9996" max="9996" width="4.7109375" style="476" customWidth="1"/>
    <col min="9997" max="10000" width="10.7109375" style="476" customWidth="1"/>
    <col min="10001" max="10001" width="4.7109375" style="476" customWidth="1"/>
    <col min="10002" max="10003" width="10.7109375" style="476" customWidth="1"/>
    <col min="10004" max="10246" width="9.140625" style="476"/>
    <col min="10247" max="10248" width="10.7109375" style="476" customWidth="1"/>
    <col min="10249" max="10249" width="4.7109375" style="476" customWidth="1"/>
    <col min="10250" max="10251" width="10.7109375" style="476" customWidth="1"/>
    <col min="10252" max="10252" width="4.7109375" style="476" customWidth="1"/>
    <col min="10253" max="10256" width="10.7109375" style="476" customWidth="1"/>
    <col min="10257" max="10257" width="4.7109375" style="476" customWidth="1"/>
    <col min="10258" max="10259" width="10.7109375" style="476" customWidth="1"/>
    <col min="10260" max="10502" width="9.140625" style="476"/>
    <col min="10503" max="10504" width="10.7109375" style="476" customWidth="1"/>
    <col min="10505" max="10505" width="4.7109375" style="476" customWidth="1"/>
    <col min="10506" max="10507" width="10.7109375" style="476" customWidth="1"/>
    <col min="10508" max="10508" width="4.7109375" style="476" customWidth="1"/>
    <col min="10509" max="10512" width="10.7109375" style="476" customWidth="1"/>
    <col min="10513" max="10513" width="4.7109375" style="476" customWidth="1"/>
    <col min="10514" max="10515" width="10.7109375" style="476" customWidth="1"/>
    <col min="10516" max="10758" width="9.140625" style="476"/>
    <col min="10759" max="10760" width="10.7109375" style="476" customWidth="1"/>
    <col min="10761" max="10761" width="4.7109375" style="476" customWidth="1"/>
    <col min="10762" max="10763" width="10.7109375" style="476" customWidth="1"/>
    <col min="10764" max="10764" width="4.7109375" style="476" customWidth="1"/>
    <col min="10765" max="10768" width="10.7109375" style="476" customWidth="1"/>
    <col min="10769" max="10769" width="4.7109375" style="476" customWidth="1"/>
    <col min="10770" max="10771" width="10.7109375" style="476" customWidth="1"/>
    <col min="10772" max="11014" width="9.140625" style="476"/>
    <col min="11015" max="11016" width="10.7109375" style="476" customWidth="1"/>
    <col min="11017" max="11017" width="4.7109375" style="476" customWidth="1"/>
    <col min="11018" max="11019" width="10.7109375" style="476" customWidth="1"/>
    <col min="11020" max="11020" width="4.7109375" style="476" customWidth="1"/>
    <col min="11021" max="11024" width="10.7109375" style="476" customWidth="1"/>
    <col min="11025" max="11025" width="4.7109375" style="476" customWidth="1"/>
    <col min="11026" max="11027" width="10.7109375" style="476" customWidth="1"/>
    <col min="11028" max="11270" width="9.140625" style="476"/>
    <col min="11271" max="11272" width="10.7109375" style="476" customWidth="1"/>
    <col min="11273" max="11273" width="4.7109375" style="476" customWidth="1"/>
    <col min="11274" max="11275" width="10.7109375" style="476" customWidth="1"/>
    <col min="11276" max="11276" width="4.7109375" style="476" customWidth="1"/>
    <col min="11277" max="11280" width="10.7109375" style="476" customWidth="1"/>
    <col min="11281" max="11281" width="4.7109375" style="476" customWidth="1"/>
    <col min="11282" max="11283" width="10.7109375" style="476" customWidth="1"/>
    <col min="11284" max="11526" width="9.140625" style="476"/>
    <col min="11527" max="11528" width="10.7109375" style="476" customWidth="1"/>
    <col min="11529" max="11529" width="4.7109375" style="476" customWidth="1"/>
    <col min="11530" max="11531" width="10.7109375" style="476" customWidth="1"/>
    <col min="11532" max="11532" width="4.7109375" style="476" customWidth="1"/>
    <col min="11533" max="11536" width="10.7109375" style="476" customWidth="1"/>
    <col min="11537" max="11537" width="4.7109375" style="476" customWidth="1"/>
    <col min="11538" max="11539" width="10.7109375" style="476" customWidth="1"/>
    <col min="11540" max="11782" width="9.140625" style="476"/>
    <col min="11783" max="11784" width="10.7109375" style="476" customWidth="1"/>
    <col min="11785" max="11785" width="4.7109375" style="476" customWidth="1"/>
    <col min="11786" max="11787" width="10.7109375" style="476" customWidth="1"/>
    <col min="11788" max="11788" width="4.7109375" style="476" customWidth="1"/>
    <col min="11789" max="11792" width="10.7109375" style="476" customWidth="1"/>
    <col min="11793" max="11793" width="4.7109375" style="476" customWidth="1"/>
    <col min="11794" max="11795" width="10.7109375" style="476" customWidth="1"/>
    <col min="11796" max="12038" width="9.140625" style="476"/>
    <col min="12039" max="12040" width="10.7109375" style="476" customWidth="1"/>
    <col min="12041" max="12041" width="4.7109375" style="476" customWidth="1"/>
    <col min="12042" max="12043" width="10.7109375" style="476" customWidth="1"/>
    <col min="12044" max="12044" width="4.7109375" style="476" customWidth="1"/>
    <col min="12045" max="12048" width="10.7109375" style="476" customWidth="1"/>
    <col min="12049" max="12049" width="4.7109375" style="476" customWidth="1"/>
    <col min="12050" max="12051" width="10.7109375" style="476" customWidth="1"/>
    <col min="12052" max="12294" width="9.140625" style="476"/>
    <col min="12295" max="12296" width="10.7109375" style="476" customWidth="1"/>
    <col min="12297" max="12297" width="4.7109375" style="476" customWidth="1"/>
    <col min="12298" max="12299" width="10.7109375" style="476" customWidth="1"/>
    <col min="12300" max="12300" width="4.7109375" style="476" customWidth="1"/>
    <col min="12301" max="12304" width="10.7109375" style="476" customWidth="1"/>
    <col min="12305" max="12305" width="4.7109375" style="476" customWidth="1"/>
    <col min="12306" max="12307" width="10.7109375" style="476" customWidth="1"/>
    <col min="12308" max="12550" width="9.140625" style="476"/>
    <col min="12551" max="12552" width="10.7109375" style="476" customWidth="1"/>
    <col min="12553" max="12553" width="4.7109375" style="476" customWidth="1"/>
    <col min="12554" max="12555" width="10.7109375" style="476" customWidth="1"/>
    <col min="12556" max="12556" width="4.7109375" style="476" customWidth="1"/>
    <col min="12557" max="12560" width="10.7109375" style="476" customWidth="1"/>
    <col min="12561" max="12561" width="4.7109375" style="476" customWidth="1"/>
    <col min="12562" max="12563" width="10.7109375" style="476" customWidth="1"/>
    <col min="12564" max="12806" width="9.140625" style="476"/>
    <col min="12807" max="12808" width="10.7109375" style="476" customWidth="1"/>
    <col min="12809" max="12809" width="4.7109375" style="476" customWidth="1"/>
    <col min="12810" max="12811" width="10.7109375" style="476" customWidth="1"/>
    <col min="12812" max="12812" width="4.7109375" style="476" customWidth="1"/>
    <col min="12813" max="12816" width="10.7109375" style="476" customWidth="1"/>
    <col min="12817" max="12817" width="4.7109375" style="476" customWidth="1"/>
    <col min="12818" max="12819" width="10.7109375" style="476" customWidth="1"/>
    <col min="12820" max="13062" width="9.140625" style="476"/>
    <col min="13063" max="13064" width="10.7109375" style="476" customWidth="1"/>
    <col min="13065" max="13065" width="4.7109375" style="476" customWidth="1"/>
    <col min="13066" max="13067" width="10.7109375" style="476" customWidth="1"/>
    <col min="13068" max="13068" width="4.7109375" style="476" customWidth="1"/>
    <col min="13069" max="13072" width="10.7109375" style="476" customWidth="1"/>
    <col min="13073" max="13073" width="4.7109375" style="476" customWidth="1"/>
    <col min="13074" max="13075" width="10.7109375" style="476" customWidth="1"/>
    <col min="13076" max="13318" width="9.140625" style="476"/>
    <col min="13319" max="13320" width="10.7109375" style="476" customWidth="1"/>
    <col min="13321" max="13321" width="4.7109375" style="476" customWidth="1"/>
    <col min="13322" max="13323" width="10.7109375" style="476" customWidth="1"/>
    <col min="13324" max="13324" width="4.7109375" style="476" customWidth="1"/>
    <col min="13325" max="13328" width="10.7109375" style="476" customWidth="1"/>
    <col min="13329" max="13329" width="4.7109375" style="476" customWidth="1"/>
    <col min="13330" max="13331" width="10.7109375" style="476" customWidth="1"/>
    <col min="13332" max="13574" width="9.140625" style="476"/>
    <col min="13575" max="13576" width="10.7109375" style="476" customWidth="1"/>
    <col min="13577" max="13577" width="4.7109375" style="476" customWidth="1"/>
    <col min="13578" max="13579" width="10.7109375" style="476" customWidth="1"/>
    <col min="13580" max="13580" width="4.7109375" style="476" customWidth="1"/>
    <col min="13581" max="13584" width="10.7109375" style="476" customWidth="1"/>
    <col min="13585" max="13585" width="4.7109375" style="476" customWidth="1"/>
    <col min="13586" max="13587" width="10.7109375" style="476" customWidth="1"/>
    <col min="13588" max="13830" width="9.140625" style="476"/>
    <col min="13831" max="13832" width="10.7109375" style="476" customWidth="1"/>
    <col min="13833" max="13833" width="4.7109375" style="476" customWidth="1"/>
    <col min="13834" max="13835" width="10.7109375" style="476" customWidth="1"/>
    <col min="13836" max="13836" width="4.7109375" style="476" customWidth="1"/>
    <col min="13837" max="13840" width="10.7109375" style="476" customWidth="1"/>
    <col min="13841" max="13841" width="4.7109375" style="476" customWidth="1"/>
    <col min="13842" max="13843" width="10.7109375" style="476" customWidth="1"/>
    <col min="13844" max="14086" width="9.140625" style="476"/>
    <col min="14087" max="14088" width="10.7109375" style="476" customWidth="1"/>
    <col min="14089" max="14089" width="4.7109375" style="476" customWidth="1"/>
    <col min="14090" max="14091" width="10.7109375" style="476" customWidth="1"/>
    <col min="14092" max="14092" width="4.7109375" style="476" customWidth="1"/>
    <col min="14093" max="14096" width="10.7109375" style="476" customWidth="1"/>
    <col min="14097" max="14097" width="4.7109375" style="476" customWidth="1"/>
    <col min="14098" max="14099" width="10.7109375" style="476" customWidth="1"/>
    <col min="14100" max="14342" width="9.140625" style="476"/>
    <col min="14343" max="14344" width="10.7109375" style="476" customWidth="1"/>
    <col min="14345" max="14345" width="4.7109375" style="476" customWidth="1"/>
    <col min="14346" max="14347" width="10.7109375" style="476" customWidth="1"/>
    <col min="14348" max="14348" width="4.7109375" style="476" customWidth="1"/>
    <col min="14349" max="14352" width="10.7109375" style="476" customWidth="1"/>
    <col min="14353" max="14353" width="4.7109375" style="476" customWidth="1"/>
    <col min="14354" max="14355" width="10.7109375" style="476" customWidth="1"/>
    <col min="14356" max="14598" width="9.140625" style="476"/>
    <col min="14599" max="14600" width="10.7109375" style="476" customWidth="1"/>
    <col min="14601" max="14601" width="4.7109375" style="476" customWidth="1"/>
    <col min="14602" max="14603" width="10.7109375" style="476" customWidth="1"/>
    <col min="14604" max="14604" width="4.7109375" style="476" customWidth="1"/>
    <col min="14605" max="14608" width="10.7109375" style="476" customWidth="1"/>
    <col min="14609" max="14609" width="4.7109375" style="476" customWidth="1"/>
    <col min="14610" max="14611" width="10.7109375" style="476" customWidth="1"/>
    <col min="14612" max="14854" width="9.140625" style="476"/>
    <col min="14855" max="14856" width="10.7109375" style="476" customWidth="1"/>
    <col min="14857" max="14857" width="4.7109375" style="476" customWidth="1"/>
    <col min="14858" max="14859" width="10.7109375" style="476" customWidth="1"/>
    <col min="14860" max="14860" width="4.7109375" style="476" customWidth="1"/>
    <col min="14861" max="14864" width="10.7109375" style="476" customWidth="1"/>
    <col min="14865" max="14865" width="4.7109375" style="476" customWidth="1"/>
    <col min="14866" max="14867" width="10.7109375" style="476" customWidth="1"/>
    <col min="14868" max="15110" width="9.140625" style="476"/>
    <col min="15111" max="15112" width="10.7109375" style="476" customWidth="1"/>
    <col min="15113" max="15113" width="4.7109375" style="476" customWidth="1"/>
    <col min="15114" max="15115" width="10.7109375" style="476" customWidth="1"/>
    <col min="15116" max="15116" width="4.7109375" style="476" customWidth="1"/>
    <col min="15117" max="15120" width="10.7109375" style="476" customWidth="1"/>
    <col min="15121" max="15121" width="4.7109375" style="476" customWidth="1"/>
    <col min="15122" max="15123" width="10.7109375" style="476" customWidth="1"/>
    <col min="15124" max="15366" width="9.140625" style="476"/>
    <col min="15367" max="15368" width="10.7109375" style="476" customWidth="1"/>
    <col min="15369" max="15369" width="4.7109375" style="476" customWidth="1"/>
    <col min="15370" max="15371" width="10.7109375" style="476" customWidth="1"/>
    <col min="15372" max="15372" width="4.7109375" style="476" customWidth="1"/>
    <col min="15373" max="15376" width="10.7109375" style="476" customWidth="1"/>
    <col min="15377" max="15377" width="4.7109375" style="476" customWidth="1"/>
    <col min="15378" max="15379" width="10.7109375" style="476" customWidth="1"/>
    <col min="15380" max="15622" width="9.140625" style="476"/>
    <col min="15623" max="15624" width="10.7109375" style="476" customWidth="1"/>
    <col min="15625" max="15625" width="4.7109375" style="476" customWidth="1"/>
    <col min="15626" max="15627" width="10.7109375" style="476" customWidth="1"/>
    <col min="15628" max="15628" width="4.7109375" style="476" customWidth="1"/>
    <col min="15629" max="15632" width="10.7109375" style="476" customWidth="1"/>
    <col min="15633" max="15633" width="4.7109375" style="476" customWidth="1"/>
    <col min="15634" max="15635" width="10.7109375" style="476" customWidth="1"/>
    <col min="15636" max="15878" width="9.140625" style="476"/>
    <col min="15879" max="15880" width="10.7109375" style="476" customWidth="1"/>
    <col min="15881" max="15881" width="4.7109375" style="476" customWidth="1"/>
    <col min="15882" max="15883" width="10.7109375" style="476" customWidth="1"/>
    <col min="15884" max="15884" width="4.7109375" style="476" customWidth="1"/>
    <col min="15885" max="15888" width="10.7109375" style="476" customWidth="1"/>
    <col min="15889" max="15889" width="4.7109375" style="476" customWidth="1"/>
    <col min="15890" max="15891" width="10.7109375" style="476" customWidth="1"/>
    <col min="15892" max="16134" width="9.140625" style="476"/>
    <col min="16135" max="16136" width="10.7109375" style="476" customWidth="1"/>
    <col min="16137" max="16137" width="4.7109375" style="476" customWidth="1"/>
    <col min="16138" max="16139" width="10.7109375" style="476" customWidth="1"/>
    <col min="16140" max="16140" width="4.7109375" style="476" customWidth="1"/>
    <col min="16141" max="16144" width="10.7109375" style="476" customWidth="1"/>
    <col min="16145" max="16145" width="4.7109375" style="476" customWidth="1"/>
    <col min="16146" max="16147" width="10.7109375" style="476" customWidth="1"/>
    <col min="16148" max="16384" width="9.140625" style="476"/>
  </cols>
  <sheetData>
    <row r="1" spans="1:17" ht="18" x14ac:dyDescent="0.25">
      <c r="H1" s="477" t="s">
        <v>312</v>
      </c>
      <c r="K1" s="478"/>
      <c r="L1" s="478"/>
      <c r="M1" s="478"/>
      <c r="O1" s="479"/>
      <c r="P1" s="479"/>
      <c r="Q1" s="480"/>
    </row>
    <row r="2" spans="1:17" ht="18" x14ac:dyDescent="0.25">
      <c r="H2" s="477" t="s">
        <v>313</v>
      </c>
      <c r="K2" s="478"/>
      <c r="L2" s="478"/>
      <c r="M2" s="478"/>
      <c r="O2" s="479"/>
      <c r="P2" s="479"/>
      <c r="Q2" s="480"/>
    </row>
    <row r="3" spans="1:17" x14ac:dyDescent="0.2">
      <c r="H3" s="479"/>
      <c r="K3" s="478"/>
      <c r="L3" s="478"/>
      <c r="M3" s="478"/>
      <c r="O3" s="479"/>
      <c r="P3" s="479"/>
      <c r="Q3" s="480"/>
    </row>
    <row r="4" spans="1:17" x14ac:dyDescent="0.2">
      <c r="A4" s="481" t="s">
        <v>314</v>
      </c>
      <c r="H4" s="479"/>
      <c r="K4" s="478"/>
      <c r="L4" s="478"/>
      <c r="M4" s="478"/>
      <c r="O4" s="479"/>
      <c r="P4" s="479"/>
      <c r="Q4" s="480"/>
    </row>
    <row r="5" spans="1:17" ht="12.75" x14ac:dyDescent="0.2">
      <c r="A5" s="100" t="s">
        <v>315</v>
      </c>
      <c r="H5" s="479"/>
      <c r="K5" s="478"/>
      <c r="L5" s="478"/>
      <c r="M5" s="478"/>
      <c r="O5" s="479"/>
      <c r="P5" s="479"/>
      <c r="Q5" s="480"/>
    </row>
    <row r="6" spans="1:17" x14ac:dyDescent="0.2">
      <c r="A6" s="476" t="s">
        <v>316</v>
      </c>
      <c r="H6" s="479"/>
      <c r="K6" s="478"/>
      <c r="L6" s="478"/>
      <c r="M6" s="478"/>
      <c r="O6" s="479"/>
      <c r="P6" s="479"/>
      <c r="Q6" s="480"/>
    </row>
    <row r="8" spans="1:17" x14ac:dyDescent="0.2">
      <c r="A8" s="481"/>
    </row>
    <row r="11" spans="1:17" ht="15" x14ac:dyDescent="0.25">
      <c r="A11" s="875" t="s">
        <v>317</v>
      </c>
      <c r="B11" s="875"/>
      <c r="C11" s="875"/>
      <c r="D11" s="875"/>
      <c r="E11" s="875"/>
      <c r="F11" s="875"/>
      <c r="G11" s="875"/>
      <c r="H11" s="875"/>
      <c r="I11" s="875"/>
      <c r="J11" s="875"/>
      <c r="K11" s="875"/>
      <c r="L11" s="875"/>
      <c r="M11" s="875"/>
      <c r="N11" s="875"/>
    </row>
    <row r="13" spans="1:17" x14ac:dyDescent="0.2">
      <c r="A13" s="873" t="s">
        <v>318</v>
      </c>
      <c r="B13" s="873"/>
      <c r="C13" s="510"/>
      <c r="D13" s="873" t="s">
        <v>319</v>
      </c>
      <c r="E13" s="873"/>
      <c r="F13" s="511"/>
      <c r="G13" s="873" t="s">
        <v>320</v>
      </c>
      <c r="H13" s="873"/>
      <c r="I13" s="511"/>
      <c r="J13" s="873" t="s">
        <v>321</v>
      </c>
      <c r="K13" s="873"/>
      <c r="L13" s="511"/>
      <c r="M13" s="873" t="s">
        <v>322</v>
      </c>
      <c r="N13" s="873"/>
    </row>
    <row r="14" spans="1:17" x14ac:dyDescent="0.2">
      <c r="A14" s="874" t="s">
        <v>323</v>
      </c>
      <c r="B14" s="874"/>
      <c r="C14" s="512"/>
      <c r="D14" s="874" t="s">
        <v>324</v>
      </c>
      <c r="E14" s="874"/>
      <c r="F14" s="513"/>
      <c r="G14" s="874" t="s">
        <v>325</v>
      </c>
      <c r="H14" s="874"/>
      <c r="I14" s="514"/>
      <c r="J14" s="874" t="s">
        <v>324</v>
      </c>
      <c r="K14" s="874"/>
      <c r="L14" s="514"/>
      <c r="M14" s="874" t="s">
        <v>326</v>
      </c>
      <c r="N14" s="874"/>
    </row>
    <row r="15" spans="1:17" x14ac:dyDescent="0.2">
      <c r="A15" s="482"/>
      <c r="B15" s="482"/>
      <c r="C15" s="482"/>
      <c r="D15" s="482"/>
      <c r="E15" s="483"/>
      <c r="F15" s="483"/>
      <c r="G15" s="482"/>
      <c r="H15" s="482"/>
      <c r="I15" s="482"/>
      <c r="J15" s="482"/>
      <c r="K15" s="482"/>
      <c r="L15" s="482"/>
      <c r="M15" s="482"/>
      <c r="N15" s="482"/>
    </row>
    <row r="16" spans="1:17" x14ac:dyDescent="0.2">
      <c r="A16" s="484" t="s">
        <v>327</v>
      </c>
      <c r="B16" s="484" t="s">
        <v>328</v>
      </c>
      <c r="C16" s="483"/>
      <c r="D16" s="485" t="s">
        <v>329</v>
      </c>
      <c r="E16" s="485" t="s">
        <v>330</v>
      </c>
      <c r="F16" s="483"/>
      <c r="G16" s="485" t="s">
        <v>331</v>
      </c>
      <c r="H16" s="483" t="s">
        <v>332</v>
      </c>
      <c r="I16" s="483"/>
      <c r="J16" s="485" t="s">
        <v>331</v>
      </c>
      <c r="K16" s="483" t="s">
        <v>332</v>
      </c>
      <c r="L16" s="483"/>
      <c r="M16" s="485" t="s">
        <v>331</v>
      </c>
      <c r="N16" s="483" t="s">
        <v>332</v>
      </c>
    </row>
    <row r="17" spans="1:18" ht="3.75" customHeight="1" x14ac:dyDescent="0.2">
      <c r="A17" s="483"/>
      <c r="B17" s="483"/>
      <c r="C17" s="486"/>
      <c r="D17" s="485"/>
      <c r="E17" s="487"/>
      <c r="F17" s="486"/>
      <c r="G17" s="487"/>
      <c r="H17" s="485"/>
      <c r="I17" s="483"/>
      <c r="J17" s="485"/>
      <c r="K17" s="485"/>
      <c r="L17" s="483"/>
      <c r="M17" s="485"/>
      <c r="N17" s="485"/>
    </row>
    <row r="18" spans="1:18" x14ac:dyDescent="0.2">
      <c r="A18" s="488">
        <v>100</v>
      </c>
      <c r="B18" s="489">
        <f>A18*0.03</f>
        <v>3</v>
      </c>
      <c r="C18" s="490"/>
      <c r="D18" s="491">
        <f>A18</f>
        <v>100</v>
      </c>
      <c r="E18" s="492">
        <f>D18*0.08</f>
        <v>8</v>
      </c>
      <c r="F18" s="483"/>
      <c r="G18" s="493">
        <f>A18</f>
        <v>100</v>
      </c>
      <c r="H18" s="494">
        <f>A18*0.09</f>
        <v>9</v>
      </c>
      <c r="I18" s="495"/>
      <c r="J18" s="491">
        <f>A18</f>
        <v>100</v>
      </c>
      <c r="K18" s="494">
        <f>J18*0.1</f>
        <v>10</v>
      </c>
      <c r="L18" s="494"/>
      <c r="M18" s="491">
        <f>A18</f>
        <v>100</v>
      </c>
      <c r="N18" s="494">
        <f>M18*0.12</f>
        <v>12</v>
      </c>
    </row>
    <row r="19" spans="1:18" ht="12.75" thickBot="1" x14ac:dyDescent="0.25">
      <c r="A19" s="496"/>
      <c r="B19" s="497"/>
      <c r="C19" s="498"/>
      <c r="D19" s="496"/>
      <c r="E19" s="496"/>
      <c r="F19" s="496"/>
      <c r="G19" s="496"/>
      <c r="H19" s="497"/>
      <c r="I19" s="496"/>
      <c r="J19" s="496"/>
      <c r="K19" s="496"/>
      <c r="L19" s="496"/>
      <c r="M19" s="496"/>
      <c r="N19" s="497"/>
    </row>
    <row r="20" spans="1:18" x14ac:dyDescent="0.2">
      <c r="H20" s="499"/>
      <c r="N20" s="499"/>
      <c r="R20" s="499"/>
    </row>
    <row r="21" spans="1:18" x14ac:dyDescent="0.2">
      <c r="H21" s="499"/>
      <c r="N21" s="499"/>
      <c r="R21" s="499"/>
    </row>
    <row r="22" spans="1:18" ht="15" x14ac:dyDescent="0.25">
      <c r="A22" s="875" t="s">
        <v>333</v>
      </c>
      <c r="B22" s="875"/>
      <c r="C22" s="875"/>
      <c r="D22" s="875"/>
      <c r="E22" s="875"/>
      <c r="F22" s="875"/>
      <c r="G22" s="875"/>
      <c r="H22" s="875"/>
      <c r="I22" s="875"/>
      <c r="J22" s="875"/>
      <c r="K22" s="875"/>
      <c r="L22" s="875"/>
      <c r="M22" s="875"/>
      <c r="N22" s="875"/>
      <c r="R22" s="499"/>
    </row>
    <row r="23" spans="1:18" x14ac:dyDescent="0.2">
      <c r="B23" s="500"/>
      <c r="C23" s="500"/>
      <c r="D23" s="500"/>
      <c r="E23" s="500"/>
      <c r="F23" s="500"/>
      <c r="G23" s="481"/>
      <c r="H23" s="481"/>
      <c r="I23" s="481"/>
      <c r="J23" s="481"/>
      <c r="K23" s="500"/>
      <c r="L23" s="500"/>
      <c r="M23" s="481"/>
      <c r="N23" s="481"/>
      <c r="O23" s="500"/>
      <c r="P23" s="481"/>
    </row>
    <row r="24" spans="1:18" x14ac:dyDescent="0.2">
      <c r="A24" s="873" t="s">
        <v>318</v>
      </c>
      <c r="B24" s="873"/>
      <c r="C24" s="510"/>
      <c r="D24" s="873" t="s">
        <v>319</v>
      </c>
      <c r="E24" s="873"/>
      <c r="F24" s="511"/>
      <c r="G24" s="873" t="s">
        <v>320</v>
      </c>
      <c r="H24" s="873"/>
      <c r="I24" s="511"/>
      <c r="J24" s="873" t="s">
        <v>321</v>
      </c>
      <c r="K24" s="873"/>
      <c r="L24" s="511"/>
      <c r="M24" s="873" t="s">
        <v>322</v>
      </c>
      <c r="N24" s="873"/>
      <c r="O24" s="500"/>
      <c r="P24" s="481"/>
    </row>
    <row r="25" spans="1:18" x14ac:dyDescent="0.2">
      <c r="A25" s="874" t="s">
        <v>323</v>
      </c>
      <c r="B25" s="874"/>
      <c r="C25" s="512"/>
      <c r="D25" s="874" t="s">
        <v>324</v>
      </c>
      <c r="E25" s="874"/>
      <c r="F25" s="513"/>
      <c r="G25" s="874" t="s">
        <v>325</v>
      </c>
      <c r="H25" s="874"/>
      <c r="I25" s="514"/>
      <c r="J25" s="874" t="s">
        <v>324</v>
      </c>
      <c r="K25" s="874"/>
      <c r="L25" s="514"/>
      <c r="M25" s="874" t="s">
        <v>326</v>
      </c>
      <c r="N25" s="874"/>
      <c r="O25" s="500"/>
      <c r="P25" s="481"/>
    </row>
    <row r="26" spans="1:18" x14ac:dyDescent="0.2">
      <c r="A26" s="482"/>
      <c r="B26" s="482"/>
      <c r="C26" s="482"/>
      <c r="D26" s="482"/>
      <c r="E26" s="483"/>
      <c r="F26" s="483"/>
      <c r="G26" s="482"/>
      <c r="H26" s="482"/>
      <c r="I26" s="482"/>
      <c r="J26" s="482"/>
      <c r="K26" s="482"/>
      <c r="L26" s="482"/>
      <c r="M26" s="482"/>
      <c r="N26" s="482"/>
      <c r="O26" s="500"/>
      <c r="P26" s="481"/>
    </row>
    <row r="27" spans="1:18" x14ac:dyDescent="0.2">
      <c r="A27" s="484" t="s">
        <v>330</v>
      </c>
      <c r="B27" s="484" t="s">
        <v>334</v>
      </c>
      <c r="C27" s="483"/>
      <c r="D27" s="485" t="s">
        <v>330</v>
      </c>
      <c r="E27" s="485" t="s">
        <v>334</v>
      </c>
      <c r="F27" s="483"/>
      <c r="G27" s="485" t="s">
        <v>330</v>
      </c>
      <c r="H27" s="485" t="s">
        <v>334</v>
      </c>
      <c r="I27" s="483"/>
      <c r="J27" s="485" t="s">
        <v>330</v>
      </c>
      <c r="K27" s="485" t="s">
        <v>334</v>
      </c>
      <c r="L27" s="483"/>
      <c r="M27" s="485" t="s">
        <v>330</v>
      </c>
      <c r="N27" s="485" t="s">
        <v>334</v>
      </c>
      <c r="O27" s="500"/>
      <c r="P27" s="481"/>
    </row>
    <row r="28" spans="1:18" ht="3" customHeight="1" x14ac:dyDescent="0.2">
      <c r="A28" s="483"/>
      <c r="B28" s="486"/>
      <c r="C28" s="486"/>
      <c r="D28" s="485"/>
      <c r="E28" s="487"/>
      <c r="F28" s="486"/>
      <c r="G28" s="487"/>
      <c r="H28" s="487"/>
      <c r="I28" s="483"/>
      <c r="J28" s="485"/>
      <c r="K28" s="487"/>
      <c r="L28" s="483"/>
      <c r="M28" s="485"/>
      <c r="N28" s="487"/>
      <c r="O28" s="500"/>
      <c r="P28" s="481"/>
    </row>
    <row r="29" spans="1:18" x14ac:dyDescent="0.2">
      <c r="A29" s="501">
        <v>3</v>
      </c>
      <c r="B29" s="502">
        <f>A29/0.03</f>
        <v>100</v>
      </c>
      <c r="C29" s="490"/>
      <c r="D29" s="494">
        <f>A29</f>
        <v>3</v>
      </c>
      <c r="E29" s="503">
        <f>D29/0.08</f>
        <v>37.5</v>
      </c>
      <c r="F29" s="483"/>
      <c r="G29" s="492">
        <f>A29</f>
        <v>3</v>
      </c>
      <c r="H29" s="503">
        <f>A29/0.09</f>
        <v>33.333333333333336</v>
      </c>
      <c r="I29" s="495"/>
      <c r="J29" s="494">
        <f>A29</f>
        <v>3</v>
      </c>
      <c r="K29" s="503">
        <f>J29/0.1</f>
        <v>30</v>
      </c>
      <c r="L29" s="494"/>
      <c r="M29" s="494">
        <f>A29</f>
        <v>3</v>
      </c>
      <c r="N29" s="504">
        <f>M29/0.12</f>
        <v>25</v>
      </c>
      <c r="O29" s="500"/>
      <c r="P29" s="481"/>
    </row>
    <row r="30" spans="1:18" ht="12.75" thickBot="1" x14ac:dyDescent="0.25">
      <c r="A30" s="496"/>
      <c r="B30" s="497"/>
      <c r="C30" s="498"/>
      <c r="D30" s="496"/>
      <c r="E30" s="496"/>
      <c r="F30" s="496"/>
      <c r="G30" s="496"/>
      <c r="H30" s="497"/>
      <c r="I30" s="496"/>
      <c r="J30" s="496"/>
      <c r="K30" s="496"/>
      <c r="L30" s="496"/>
      <c r="M30" s="496"/>
      <c r="N30" s="497"/>
      <c r="O30" s="500"/>
      <c r="P30" s="481"/>
    </row>
    <row r="31" spans="1:18" x14ac:dyDescent="0.2">
      <c r="B31" s="499"/>
      <c r="C31" s="499"/>
      <c r="D31" s="499"/>
      <c r="E31" s="499"/>
      <c r="F31" s="499"/>
      <c r="K31" s="499"/>
      <c r="L31" s="499"/>
      <c r="O31" s="499"/>
    </row>
    <row r="32" spans="1:18" x14ac:dyDescent="0.2">
      <c r="B32" s="499"/>
      <c r="C32" s="499"/>
      <c r="D32" s="499"/>
      <c r="E32" s="499"/>
      <c r="F32" s="499"/>
      <c r="K32" s="499"/>
      <c r="L32" s="499"/>
      <c r="O32" s="499"/>
    </row>
    <row r="33" spans="1:22" x14ac:dyDescent="0.2">
      <c r="A33" s="505"/>
      <c r="B33" s="506"/>
      <c r="C33" s="506"/>
      <c r="D33" s="506"/>
      <c r="E33" s="506"/>
      <c r="F33" s="506"/>
      <c r="G33" s="505"/>
      <c r="H33" s="505"/>
      <c r="I33" s="505"/>
      <c r="J33" s="505"/>
      <c r="K33" s="506"/>
      <c r="L33" s="499"/>
      <c r="O33" s="499"/>
      <c r="V33" s="481"/>
    </row>
    <row r="34" spans="1:22" x14ac:dyDescent="0.2">
      <c r="A34" s="507" t="s">
        <v>335</v>
      </c>
      <c r="B34" s="507"/>
      <c r="C34" s="507"/>
      <c r="D34" s="507"/>
      <c r="E34" s="507"/>
      <c r="F34" s="507"/>
      <c r="G34" s="507"/>
      <c r="H34" s="507"/>
      <c r="I34" s="507"/>
      <c r="J34" s="505"/>
      <c r="K34" s="506"/>
      <c r="L34" s="499"/>
      <c r="O34" s="499"/>
      <c r="V34" s="481"/>
    </row>
    <row r="35" spans="1:22" x14ac:dyDescent="0.2">
      <c r="A35" s="507" t="s">
        <v>336</v>
      </c>
      <c r="B35" s="507"/>
      <c r="C35" s="507"/>
      <c r="D35" s="507"/>
      <c r="E35" s="507"/>
      <c r="F35" s="507"/>
      <c r="G35" s="507"/>
      <c r="H35" s="507"/>
      <c r="I35" s="507"/>
      <c r="J35" s="505"/>
      <c r="K35" s="506"/>
      <c r="L35" s="499"/>
      <c r="O35" s="499"/>
    </row>
    <row r="36" spans="1:22" x14ac:dyDescent="0.2">
      <c r="A36" s="507"/>
      <c r="B36" s="507"/>
      <c r="C36" s="507"/>
      <c r="D36" s="507"/>
      <c r="E36" s="507"/>
      <c r="F36" s="507"/>
      <c r="G36" s="507"/>
      <c r="H36" s="507"/>
      <c r="I36" s="507"/>
      <c r="J36" s="505"/>
      <c r="K36" s="506"/>
      <c r="L36" s="499"/>
      <c r="O36" s="499"/>
    </row>
    <row r="37" spans="1:22" x14ac:dyDescent="0.2">
      <c r="A37" s="507" t="s">
        <v>337</v>
      </c>
      <c r="B37" s="507"/>
      <c r="C37" s="507"/>
      <c r="D37" s="508" t="s">
        <v>338</v>
      </c>
      <c r="E37" s="508"/>
      <c r="F37" s="507" t="s">
        <v>339</v>
      </c>
      <c r="G37" s="507"/>
      <c r="H37" s="507" t="s">
        <v>340</v>
      </c>
      <c r="I37" s="507"/>
      <c r="J37" s="505"/>
      <c r="K37" s="506"/>
    </row>
    <row r="38" spans="1:22" x14ac:dyDescent="0.2">
      <c r="A38" s="507" t="s">
        <v>341</v>
      </c>
      <c r="B38" s="507"/>
      <c r="C38" s="507"/>
      <c r="D38" s="508" t="s">
        <v>342</v>
      </c>
      <c r="E38" s="508"/>
      <c r="F38" s="507" t="s">
        <v>343</v>
      </c>
      <c r="G38" s="507"/>
      <c r="H38" s="507" t="s">
        <v>344</v>
      </c>
      <c r="I38" s="507"/>
      <c r="J38" s="505"/>
      <c r="K38" s="506"/>
    </row>
    <row r="39" spans="1:22" x14ac:dyDescent="0.2">
      <c r="A39" s="507" t="s">
        <v>345</v>
      </c>
      <c r="B39" s="507"/>
      <c r="C39" s="507"/>
      <c r="D39" s="508" t="s">
        <v>346</v>
      </c>
      <c r="E39" s="508"/>
      <c r="F39" s="507" t="s">
        <v>347</v>
      </c>
      <c r="G39" s="507"/>
      <c r="H39" s="507" t="s">
        <v>348</v>
      </c>
      <c r="I39" s="507"/>
      <c r="J39" s="505"/>
      <c r="K39" s="506"/>
    </row>
    <row r="40" spans="1:22" x14ac:dyDescent="0.2">
      <c r="A40" s="509" t="s">
        <v>349</v>
      </c>
      <c r="B40" s="505"/>
      <c r="C40" s="505"/>
      <c r="D40" s="505"/>
      <c r="E40" s="505"/>
      <c r="F40" s="505"/>
      <c r="G40" s="505"/>
      <c r="H40" s="505"/>
      <c r="I40" s="505"/>
      <c r="J40" s="505"/>
      <c r="K40" s="506"/>
      <c r="L40" s="499"/>
      <c r="O40" s="499"/>
    </row>
  </sheetData>
  <mergeCells count="22">
    <mergeCell ref="A22:N22"/>
    <mergeCell ref="A11:N11"/>
    <mergeCell ref="A13:B13"/>
    <mergeCell ref="D13:E13"/>
    <mergeCell ref="G13:H13"/>
    <mergeCell ref="J13:K13"/>
    <mergeCell ref="M13:N13"/>
    <mergeCell ref="A14:B14"/>
    <mergeCell ref="D14:E14"/>
    <mergeCell ref="G14:H14"/>
    <mergeCell ref="J14:K14"/>
    <mergeCell ref="M14:N14"/>
    <mergeCell ref="A25:B25"/>
    <mergeCell ref="D25:E25"/>
    <mergeCell ref="G25:H25"/>
    <mergeCell ref="J25:K25"/>
    <mergeCell ref="M25:N25"/>
    <mergeCell ref="A24:B24"/>
    <mergeCell ref="D24:E24"/>
    <mergeCell ref="G24:H24"/>
    <mergeCell ref="J24:K24"/>
    <mergeCell ref="M24:N24"/>
  </mergeCells>
  <pageMargins left="0.5" right="0.3" top="1" bottom="1"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topLeftCell="A25" workbookViewId="0">
      <selection activeCell="D17" sqref="D17"/>
    </sheetView>
  </sheetViews>
  <sheetFormatPr defaultRowHeight="15" x14ac:dyDescent="0.25"/>
  <cols>
    <col min="1" max="1" width="93.7109375" customWidth="1"/>
  </cols>
  <sheetData>
    <row r="1" spans="1:34" x14ac:dyDescent="0.25">
      <c r="A1" s="645" t="s">
        <v>184</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1:34" ht="15.75" customHeight="1" x14ac:dyDescent="0.25">
      <c r="A2" s="645"/>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34" x14ac:dyDescent="0.25">
      <c r="A3" s="205"/>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34" ht="18.75" customHeight="1" x14ac:dyDescent="0.3">
      <c r="A4" s="204" t="s">
        <v>145</v>
      </c>
      <c r="B4" s="203"/>
      <c r="C4" s="203"/>
      <c r="D4" s="203"/>
      <c r="E4" s="203"/>
      <c r="F4" s="203"/>
      <c r="G4" s="203"/>
      <c r="H4" s="203"/>
      <c r="I4" s="203"/>
      <c r="J4" s="203"/>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34" x14ac:dyDescent="0.25">
      <c r="A5" s="205" t="s">
        <v>180</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row>
    <row r="6" spans="1:34" x14ac:dyDescent="0.25">
      <c r="A6" s="205" t="s">
        <v>181</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row>
    <row r="7" spans="1:34" x14ac:dyDescent="0.25">
      <c r="A7" s="205" t="s">
        <v>182</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row>
    <row r="8" spans="1:34" x14ac:dyDescent="0.25">
      <c r="A8" s="205" t="s">
        <v>183</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row>
    <row r="9" spans="1:34" x14ac:dyDescent="0.25">
      <c r="A9" s="205" t="s">
        <v>146</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row>
    <row r="10" spans="1:34" x14ac:dyDescent="0.25">
      <c r="A10" s="205" t="s">
        <v>268</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row>
    <row r="11" spans="1:34" x14ac:dyDescent="0.25">
      <c r="A11" s="205" t="s">
        <v>247</v>
      </c>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row>
    <row r="12" spans="1:34" x14ac:dyDescent="0.25">
      <c r="A12" s="215" t="s">
        <v>269</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row>
    <row r="13" spans="1:34" x14ac:dyDescent="0.25">
      <c r="A13" s="205" t="s">
        <v>270</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row>
    <row r="14" spans="1:34" ht="18.75" x14ac:dyDescent="0.4">
      <c r="A14" s="204" t="s">
        <v>147</v>
      </c>
      <c r="B14" s="202"/>
      <c r="C14" s="202"/>
      <c r="D14" s="202"/>
      <c r="E14" s="202"/>
      <c r="F14" s="202"/>
      <c r="G14" s="202"/>
      <c r="H14" s="202"/>
      <c r="I14" s="202"/>
      <c r="J14" s="202"/>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row>
    <row r="15" spans="1:34" x14ac:dyDescent="0.25">
      <c r="A15" s="205" t="s">
        <v>149</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row>
    <row r="16" spans="1:34" x14ac:dyDescent="0.25">
      <c r="A16" s="205" t="s">
        <v>360</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row>
    <row r="17" spans="1:34" x14ac:dyDescent="0.25">
      <c r="A17" s="205" t="s">
        <v>148</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row>
    <row r="18" spans="1:34" ht="30" x14ac:dyDescent="0.25">
      <c r="A18" s="215" t="s">
        <v>271</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row>
    <row r="19" spans="1:34" ht="45" customHeight="1" x14ac:dyDescent="0.25">
      <c r="A19" s="215" t="s">
        <v>272</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row>
    <row r="20" spans="1:34" ht="30" x14ac:dyDescent="0.25">
      <c r="A20" s="216" t="s">
        <v>273</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row>
    <row r="21" spans="1:34" x14ac:dyDescent="0.25">
      <c r="A21" s="205" t="s">
        <v>274</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row>
    <row r="22" spans="1:34" x14ac:dyDescent="0.25">
      <c r="A22" s="205" t="s">
        <v>275</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row>
    <row r="23" spans="1:34" ht="45" x14ac:dyDescent="0.25">
      <c r="A23" s="215" t="s">
        <v>367</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row>
    <row r="24" spans="1:34" x14ac:dyDescent="0.25">
      <c r="A24" s="205" t="s">
        <v>276</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row>
    <row r="25" spans="1:34" ht="18.75" x14ac:dyDescent="0.4">
      <c r="A25" s="204" t="s">
        <v>17</v>
      </c>
      <c r="B25" s="202"/>
      <c r="C25" s="202"/>
      <c r="D25" s="202"/>
      <c r="E25" s="202"/>
      <c r="F25" s="202"/>
      <c r="G25" s="202"/>
      <c r="H25" s="202"/>
      <c r="I25" s="202"/>
      <c r="J25" s="202"/>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row>
    <row r="26" spans="1:34" x14ac:dyDescent="0.25">
      <c r="A26" s="205" t="s">
        <v>249</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row>
    <row r="27" spans="1:34" x14ac:dyDescent="0.25">
      <c r="A27" s="205" t="s">
        <v>248</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row>
    <row r="28" spans="1:34" x14ac:dyDescent="0.25">
      <c r="A28" s="205" t="s">
        <v>361</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34" ht="18.75" x14ac:dyDescent="0.4">
      <c r="A29" s="204" t="s">
        <v>23</v>
      </c>
      <c r="B29" s="202"/>
      <c r="C29" s="202"/>
      <c r="D29" s="202"/>
      <c r="E29" s="202"/>
      <c r="F29" s="202"/>
      <c r="G29" s="202"/>
      <c r="H29" s="202"/>
      <c r="I29" s="202"/>
      <c r="J29" s="202"/>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row>
    <row r="30" spans="1:34" ht="30" x14ac:dyDescent="0.25">
      <c r="A30" s="215" t="s">
        <v>277</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row>
    <row r="31" spans="1:34" x14ac:dyDescent="0.25">
      <c r="A31" s="205" t="s">
        <v>362</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row>
    <row r="32" spans="1:34" ht="18.75" x14ac:dyDescent="0.4">
      <c r="A32" s="204" t="s">
        <v>278</v>
      </c>
      <c r="B32" s="202"/>
      <c r="C32" s="202"/>
      <c r="D32" s="202"/>
      <c r="E32" s="202"/>
      <c r="F32" s="202"/>
      <c r="G32" s="202"/>
      <c r="H32" s="202"/>
      <c r="I32" s="202"/>
      <c r="J32" s="202"/>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row>
    <row r="33" spans="1:33" x14ac:dyDescent="0.25">
      <c r="A33" s="205" t="s">
        <v>151</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row>
    <row r="34" spans="1:33" x14ac:dyDescent="0.25">
      <c r="A34" s="205" t="s">
        <v>152</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row>
    <row r="35" spans="1:33" x14ac:dyDescent="0.25">
      <c r="A35" s="205" t="s">
        <v>153</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row>
    <row r="36" spans="1:33" ht="18.75" x14ac:dyDescent="0.4">
      <c r="A36" s="204" t="s">
        <v>154</v>
      </c>
      <c r="B36" s="202"/>
      <c r="C36" s="202"/>
      <c r="D36" s="202"/>
      <c r="E36" s="202"/>
      <c r="F36" s="202"/>
      <c r="G36" s="202"/>
      <c r="H36" s="202"/>
      <c r="I36" s="202"/>
      <c r="J36" s="202"/>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row>
    <row r="37" spans="1:33" x14ac:dyDescent="0.25">
      <c r="A37" s="205" t="s">
        <v>279</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row>
    <row r="38" spans="1:33" x14ac:dyDescent="0.25">
      <c r="A38" s="205" t="s">
        <v>363</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row>
    <row r="39" spans="1:33" ht="18.75" customHeight="1" x14ac:dyDescent="0.3">
      <c r="A39" s="204" t="s">
        <v>155</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row>
    <row r="40" spans="1:33" x14ac:dyDescent="0.25">
      <c r="A40" s="205" t="s">
        <v>156</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row>
    <row r="41" spans="1:33" x14ac:dyDescent="0.25">
      <c r="A41" s="205" t="s">
        <v>158</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row>
    <row r="42" spans="1:33" x14ac:dyDescent="0.25">
      <c r="A42" s="205" t="s">
        <v>157</v>
      </c>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row>
    <row r="43" spans="1:33" x14ac:dyDescent="0.25">
      <c r="A43" s="205" t="s">
        <v>159</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row>
    <row r="44" spans="1:33" x14ac:dyDescent="0.25">
      <c r="A44" s="205" t="s">
        <v>165</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row>
    <row r="45" spans="1:33" ht="15.75" x14ac:dyDescent="0.3">
      <c r="A45" s="204" t="s">
        <v>236</v>
      </c>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row>
    <row r="46" spans="1:33" ht="60" x14ac:dyDescent="0.25">
      <c r="A46" s="215" t="s">
        <v>350</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row>
    <row r="47" spans="1:33" ht="15.75" x14ac:dyDescent="0.3">
      <c r="A47" s="204" t="s">
        <v>174</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row>
    <row r="48" spans="1:33" x14ac:dyDescent="0.25">
      <c r="A48" s="205" t="s">
        <v>166</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row>
    <row r="49" spans="1:33" x14ac:dyDescent="0.25">
      <c r="A49" s="205" t="s">
        <v>167</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row>
    <row r="50" spans="1:33" x14ac:dyDescent="0.25">
      <c r="A50" s="205" t="s">
        <v>168</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1:33" x14ac:dyDescent="0.25">
      <c r="A51" s="205" t="s">
        <v>169</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row>
    <row r="52" spans="1:33" x14ac:dyDescent="0.25">
      <c r="A52" s="205" t="s">
        <v>103</v>
      </c>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row>
    <row r="53" spans="1:33" x14ac:dyDescent="0.25">
      <c r="A53" s="205" t="s">
        <v>64</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row>
    <row r="54" spans="1:33" x14ac:dyDescent="0.25">
      <c r="A54" s="205" t="s">
        <v>64</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row>
    <row r="55" spans="1:33" x14ac:dyDescent="0.25">
      <c r="A55" s="205" t="s">
        <v>170</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row>
    <row r="56" spans="1:33" ht="15.75" x14ac:dyDescent="0.3">
      <c r="A56" s="204" t="s">
        <v>355</v>
      </c>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row>
    <row r="57" spans="1:33" x14ac:dyDescent="0.25">
      <c r="A57" s="205" t="s">
        <v>171</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row>
    <row r="58" spans="1:33" x14ac:dyDescent="0.25">
      <c r="A58" s="205" t="s">
        <v>172</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row>
    <row r="59" spans="1:33" x14ac:dyDescent="0.25">
      <c r="A59" s="205" t="s">
        <v>173</v>
      </c>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row>
    <row r="60" spans="1:33" ht="36" customHeight="1" x14ac:dyDescent="0.25">
      <c r="A60" s="518" t="s">
        <v>357</v>
      </c>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row>
    <row r="61" spans="1:33" x14ac:dyDescent="0.25">
      <c r="A61" s="205" t="s">
        <v>356</v>
      </c>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row>
    <row r="62" spans="1:33" x14ac:dyDescent="0.25">
      <c r="A62" s="205" t="s">
        <v>351</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row>
    <row r="63" spans="1:33" x14ac:dyDescent="0.25">
      <c r="A63" s="205" t="s">
        <v>352</v>
      </c>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row>
    <row r="64" spans="1:33" x14ac:dyDescent="0.25">
      <c r="A64" s="205" t="s">
        <v>353</v>
      </c>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row>
    <row r="65" spans="1:33" x14ac:dyDescent="0.25">
      <c r="A65" s="205" t="s">
        <v>354</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row>
    <row r="66" spans="1:33" ht="15.75" x14ac:dyDescent="0.3">
      <c r="A66" s="204" t="s">
        <v>358</v>
      </c>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row>
    <row r="67" spans="1:33" ht="30" x14ac:dyDescent="0.25">
      <c r="A67" s="215" t="s">
        <v>359</v>
      </c>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row>
    <row r="68" spans="1:33" x14ac:dyDescent="0.2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row>
    <row r="69" spans="1:33" x14ac:dyDescent="0.2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row>
    <row r="70" spans="1:33"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row>
    <row r="71" spans="1:33" x14ac:dyDescent="0.25">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row>
    <row r="72" spans="1:33" x14ac:dyDescent="0.25">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row>
    <row r="73" spans="1:33" x14ac:dyDescent="0.25">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row>
    <row r="74" spans="1:33" x14ac:dyDescent="0.25">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row>
    <row r="75" spans="1:33" x14ac:dyDescent="0.25">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row>
    <row r="76" spans="1:33" x14ac:dyDescent="0.25">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row>
    <row r="77" spans="1:33" x14ac:dyDescent="0.25">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row>
    <row r="78" spans="1:33" x14ac:dyDescent="0.25">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row>
    <row r="79" spans="1:33" x14ac:dyDescent="0.25">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row>
    <row r="80" spans="1:33" x14ac:dyDescent="0.25">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row>
    <row r="81" spans="11:33" x14ac:dyDescent="0.25">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row>
    <row r="82" spans="11:33" x14ac:dyDescent="0.25">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row>
    <row r="83" spans="11:33" x14ac:dyDescent="0.25">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row>
    <row r="84" spans="11:33" x14ac:dyDescent="0.25">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row>
    <row r="85" spans="11:33" x14ac:dyDescent="0.25">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row>
    <row r="86" spans="11:33" x14ac:dyDescent="0.25">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row>
    <row r="87" spans="11:33" x14ac:dyDescent="0.25">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row>
    <row r="88" spans="11:33" x14ac:dyDescent="0.25">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row>
    <row r="89" spans="11:33" x14ac:dyDescent="0.25">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row>
    <row r="90" spans="11:33" x14ac:dyDescent="0.25">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row>
    <row r="91" spans="11:33" x14ac:dyDescent="0.25">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row>
    <row r="92" spans="11:33" x14ac:dyDescent="0.25">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row>
  </sheetData>
  <sheetProtection algorithmName="SHA-512" hashValue="w2oo7grwJrNFG6ID7633NgHIHoD/XfyNxeICe5qjuz9PqjRADoy/81urFBJ18T6oLb/3Ilg3KVMLuNSP28NZxg==" saltValue="VZX8N1kcgJrs8M7sv/q5rw==" spinCount="100000" sheet="1" objects="1" scenarios="1" selectLockedCells="1"/>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BB122"/>
  <sheetViews>
    <sheetView tabSelected="1" zoomScale="85" zoomScaleNormal="85" workbookViewId="0">
      <selection activeCell="I15" sqref="I15"/>
    </sheetView>
  </sheetViews>
  <sheetFormatPr defaultColWidth="9.140625" defaultRowHeight="12.75" x14ac:dyDescent="0.2"/>
  <cols>
    <col min="1" max="1" width="5.42578125" style="4" customWidth="1"/>
    <col min="2" max="2" width="24.42578125" style="4" customWidth="1"/>
    <col min="3" max="3" width="7.5703125" style="4" customWidth="1"/>
    <col min="4" max="4" width="14.140625" style="4" customWidth="1"/>
    <col min="5" max="5" width="10.42578125" style="4" customWidth="1"/>
    <col min="6" max="6" width="10.5703125" style="4" customWidth="1"/>
    <col min="7" max="7" width="9.85546875" style="4" customWidth="1"/>
    <col min="8" max="8" width="10" style="4" customWidth="1"/>
    <col min="9" max="9" width="10.5703125" style="4" customWidth="1"/>
    <col min="10" max="10" width="9.7109375" style="4" customWidth="1"/>
    <col min="11" max="11" width="11.85546875" style="4" customWidth="1"/>
    <col min="12" max="12" width="11.5703125" style="4" customWidth="1"/>
    <col min="13" max="13" width="9.85546875" style="4" customWidth="1"/>
    <col min="14" max="14" width="9.5703125" style="4" customWidth="1"/>
    <col min="15" max="15" width="10.5703125" style="4" customWidth="1"/>
    <col min="16" max="16" width="9.85546875" style="4" customWidth="1"/>
    <col min="17" max="17" width="12.28515625" style="4" customWidth="1"/>
    <col min="18" max="18" width="10.7109375" style="4" customWidth="1"/>
    <col min="19" max="19" width="9.85546875" style="4" customWidth="1"/>
    <col min="20" max="20" width="9.5703125" style="4" customWidth="1"/>
    <col min="21" max="21" width="10.5703125" style="4" customWidth="1"/>
    <col min="22" max="22" width="9.7109375" style="4" customWidth="1"/>
    <col min="23" max="23" width="12.140625" style="4" customWidth="1"/>
    <col min="24" max="24" width="11.5703125" style="4" customWidth="1"/>
    <col min="25" max="25" width="9.85546875" style="4" customWidth="1"/>
    <col min="26" max="26" width="9.5703125" style="4" customWidth="1"/>
    <col min="27" max="27" width="9.85546875" style="4" customWidth="1"/>
    <col min="28" max="28" width="9" style="4" customWidth="1"/>
    <col min="29" max="29" width="12.28515625" style="4" customWidth="1"/>
    <col min="30" max="30" width="11.5703125" style="4" customWidth="1"/>
    <col min="31" max="31" width="9.85546875" style="4" customWidth="1"/>
    <col min="32" max="32" width="9" style="4" customWidth="1"/>
    <col min="33" max="33" width="10.28515625" style="4" customWidth="1"/>
    <col min="34" max="34" width="9" style="4" customWidth="1"/>
    <col min="35" max="35" width="12" style="4" customWidth="1"/>
    <col min="36" max="36" width="14.28515625" style="109" customWidth="1"/>
    <col min="37" max="37" width="12.140625" style="110" customWidth="1"/>
    <col min="38" max="38" width="2.5703125" style="4" customWidth="1"/>
    <col min="39" max="39" width="13.5703125" style="4" customWidth="1"/>
    <col min="40" max="44" width="9" style="4" customWidth="1"/>
    <col min="45" max="16384" width="9.140625" style="4"/>
  </cols>
  <sheetData>
    <row r="1" spans="1:48"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3"/>
      <c r="AL1" s="1"/>
      <c r="AM1" s="1"/>
      <c r="AN1" s="1"/>
      <c r="AO1" s="1"/>
      <c r="AP1" s="1"/>
      <c r="AQ1" s="1"/>
      <c r="AR1" s="1"/>
      <c r="AS1" s="1"/>
      <c r="AT1" s="1"/>
      <c r="AU1" s="1"/>
    </row>
    <row r="2" spans="1:48" ht="21.75" customHeight="1" x14ac:dyDescent="0.25">
      <c r="A2" s="1"/>
      <c r="B2" s="653" t="s">
        <v>0</v>
      </c>
      <c r="C2" s="654"/>
      <c r="D2" s="664"/>
      <c r="E2" s="665"/>
      <c r="F2" s="665"/>
      <c r="G2" s="665"/>
      <c r="H2" s="665"/>
      <c r="I2" s="665"/>
      <c r="J2" s="666"/>
      <c r="L2" s="876" t="s">
        <v>384</v>
      </c>
      <c r="N2" s="128"/>
      <c r="O2" s="128"/>
      <c r="P2" s="128"/>
      <c r="Q2" s="128"/>
      <c r="R2" s="128"/>
      <c r="S2" s="1"/>
      <c r="T2" s="1"/>
      <c r="U2" s="1"/>
      <c r="V2" s="1"/>
      <c r="W2" s="1"/>
      <c r="X2" s="1"/>
      <c r="Y2" s="1"/>
      <c r="Z2" s="1"/>
      <c r="AA2" s="1"/>
      <c r="AB2" s="1"/>
      <c r="AC2" s="1"/>
      <c r="AD2" s="1"/>
      <c r="AE2" s="1"/>
      <c r="AF2" s="1"/>
      <c r="AG2" s="1"/>
      <c r="AH2" s="1"/>
      <c r="AI2" s="1"/>
      <c r="AJ2" s="2"/>
      <c r="AK2" s="3"/>
      <c r="AL2" s="1"/>
      <c r="AM2" s="1"/>
      <c r="AN2" s="1"/>
      <c r="AO2" s="1"/>
      <c r="AP2" s="1"/>
      <c r="AQ2" s="1"/>
      <c r="AR2" s="1"/>
      <c r="AS2" s="1"/>
      <c r="AT2" s="1"/>
      <c r="AU2" s="1"/>
    </row>
    <row r="3" spans="1:48" ht="15.75" customHeight="1" x14ac:dyDescent="0.25">
      <c r="A3" s="1"/>
      <c r="B3" s="655" t="s">
        <v>1</v>
      </c>
      <c r="C3" s="656"/>
      <c r="D3" s="667"/>
      <c r="E3" s="668"/>
      <c r="F3" s="668"/>
      <c r="G3" s="668"/>
      <c r="H3" s="668"/>
      <c r="I3" s="668"/>
      <c r="J3" s="669"/>
      <c r="K3" s="292"/>
      <c r="L3" s="1"/>
      <c r="M3" s="128"/>
      <c r="N3" s="128"/>
      <c r="O3" s="128"/>
      <c r="P3" s="128"/>
      <c r="Q3" s="128"/>
      <c r="R3" s="128"/>
      <c r="S3" s="6"/>
      <c r="T3" s="6"/>
      <c r="U3" s="6"/>
      <c r="V3" s="6"/>
      <c r="W3" s="6"/>
      <c r="X3" s="6"/>
      <c r="Y3" s="6"/>
      <c r="Z3" s="6"/>
      <c r="AA3" s="6"/>
      <c r="AB3" s="6"/>
      <c r="AC3" s="6"/>
      <c r="AD3" s="6"/>
      <c r="AE3" s="6"/>
      <c r="AF3" s="6"/>
      <c r="AG3" s="6"/>
      <c r="AH3" s="6"/>
      <c r="AI3" s="6"/>
      <c r="AJ3" s="7"/>
      <c r="AK3" s="8"/>
      <c r="AL3" s="1"/>
      <c r="AM3" s="1"/>
      <c r="AN3" s="1"/>
      <c r="AO3" s="1"/>
      <c r="AP3" s="1"/>
      <c r="AQ3" s="1"/>
      <c r="AR3" s="1"/>
      <c r="AS3" s="1"/>
      <c r="AT3" s="1"/>
      <c r="AU3" s="1"/>
    </row>
    <row r="4" spans="1:48" ht="17.25" customHeight="1" x14ac:dyDescent="0.25">
      <c r="A4" s="1"/>
      <c r="B4" s="657"/>
      <c r="C4" s="658"/>
      <c r="D4" s="670"/>
      <c r="E4" s="671"/>
      <c r="F4" s="671"/>
      <c r="G4" s="671"/>
      <c r="H4" s="671"/>
      <c r="I4" s="671"/>
      <c r="J4" s="672"/>
      <c r="K4" s="1"/>
      <c r="L4" s="1"/>
      <c r="N4" s="128"/>
      <c r="O4" s="128"/>
      <c r="P4" s="128"/>
      <c r="Q4" s="128"/>
      <c r="S4" s="1"/>
      <c r="T4" s="1"/>
      <c r="U4" s="10"/>
      <c r="V4" s="10"/>
      <c r="W4" s="10"/>
      <c r="X4" s="10"/>
      <c r="Y4" s="1"/>
      <c r="Z4" s="1"/>
      <c r="AA4" s="1"/>
      <c r="AB4" s="9"/>
      <c r="AC4" s="9"/>
      <c r="AD4" s="9"/>
      <c r="AE4" s="1"/>
      <c r="AF4" s="1"/>
      <c r="AG4" s="1"/>
      <c r="AH4" s="9"/>
      <c r="AI4" s="9"/>
      <c r="AJ4" s="11"/>
      <c r="AK4" s="12"/>
      <c r="AL4" s="1"/>
      <c r="AM4" s="1"/>
      <c r="AN4" s="1"/>
      <c r="AO4" s="1"/>
      <c r="AP4" s="1"/>
      <c r="AQ4" s="1"/>
      <c r="AR4" s="1"/>
      <c r="AS4" s="1"/>
      <c r="AT4" s="1"/>
      <c r="AU4" s="1"/>
    </row>
    <row r="5" spans="1:48" ht="16.5" customHeight="1" x14ac:dyDescent="0.25">
      <c r="A5" s="1"/>
      <c r="B5" s="653" t="s">
        <v>2</v>
      </c>
      <c r="C5" s="654"/>
      <c r="D5" s="382"/>
      <c r="E5" s="392"/>
      <c r="F5" s="1"/>
      <c r="G5" s="1"/>
      <c r="H5" s="1"/>
      <c r="I5" s="681" t="s">
        <v>3</v>
      </c>
      <c r="J5" s="681"/>
      <c r="K5" s="1"/>
      <c r="L5" s="1"/>
      <c r="M5" s="1"/>
      <c r="N5" s="1"/>
      <c r="O5" s="1"/>
      <c r="P5" s="13"/>
      <c r="Q5" s="13"/>
      <c r="R5" s="1"/>
      <c r="S5" s="1"/>
      <c r="T5" s="1"/>
      <c r="U5" s="1"/>
      <c r="V5" s="13"/>
      <c r="W5" s="13"/>
      <c r="X5" s="13"/>
      <c r="Y5" s="1"/>
      <c r="Z5" s="1"/>
      <c r="AA5" s="1"/>
      <c r="AB5" s="13"/>
      <c r="AC5" s="13"/>
      <c r="AD5" s="13"/>
      <c r="AE5" s="1"/>
      <c r="AF5" s="1"/>
      <c r="AG5" s="1"/>
      <c r="AH5" s="13"/>
      <c r="AI5" s="13"/>
      <c r="AJ5" s="14"/>
      <c r="AK5" s="14"/>
      <c r="AL5" s="1"/>
      <c r="AM5" s="1"/>
      <c r="AN5" s="1"/>
      <c r="AO5" s="1"/>
      <c r="AP5" s="1"/>
      <c r="AQ5" s="1"/>
      <c r="AR5" s="1"/>
      <c r="AS5" s="1"/>
      <c r="AT5" s="1"/>
      <c r="AU5" s="1"/>
    </row>
    <row r="6" spans="1:48" ht="17.25" customHeight="1" x14ac:dyDescent="0.25">
      <c r="A6" s="1"/>
      <c r="B6" s="659" t="s">
        <v>4</v>
      </c>
      <c r="C6" s="660"/>
      <c r="D6" s="389"/>
      <c r="E6" s="393"/>
      <c r="F6" s="1"/>
      <c r="G6" s="1"/>
      <c r="H6" s="1"/>
      <c r="I6" s="682">
        <v>0</v>
      </c>
      <c r="J6" s="682"/>
      <c r="K6" s="1"/>
      <c r="L6" s="1"/>
      <c r="M6" s="1"/>
      <c r="N6" s="1"/>
      <c r="O6" s="1"/>
      <c r="P6" s="13"/>
      <c r="Q6" s="13"/>
      <c r="R6" s="13"/>
      <c r="S6" s="1"/>
      <c r="T6" s="1"/>
      <c r="U6" s="1"/>
      <c r="V6" s="13"/>
      <c r="W6" s="13"/>
      <c r="X6" s="13"/>
      <c r="Y6" s="1"/>
      <c r="Z6" s="1"/>
      <c r="AA6" s="1"/>
      <c r="AB6" s="13"/>
      <c r="AC6" s="13"/>
      <c r="AD6" s="13"/>
      <c r="AE6" s="1"/>
      <c r="AF6" s="1"/>
      <c r="AG6" s="1"/>
      <c r="AH6" s="13"/>
      <c r="AI6" s="13"/>
      <c r="AJ6" s="14"/>
      <c r="AK6" s="14"/>
      <c r="AL6" s="1"/>
      <c r="AM6" s="1"/>
      <c r="AN6" s="1"/>
      <c r="AO6" s="1"/>
      <c r="AP6" s="1"/>
      <c r="AQ6" s="1"/>
      <c r="AR6" s="1"/>
      <c r="AS6" s="1"/>
      <c r="AT6" s="1"/>
      <c r="AU6" s="1"/>
    </row>
    <row r="7" spans="1:48" ht="16.5" customHeight="1" x14ac:dyDescent="0.25">
      <c r="A7" s="1"/>
      <c r="B7" s="659" t="s">
        <v>5</v>
      </c>
      <c r="C7" s="660"/>
      <c r="D7" s="389"/>
      <c r="E7" s="393"/>
      <c r="F7" s="1"/>
      <c r="G7" s="1"/>
      <c r="H7" s="1"/>
      <c r="I7" s="682"/>
      <c r="J7" s="682"/>
      <c r="K7" s="1"/>
      <c r="L7" s="1"/>
      <c r="M7" s="107"/>
      <c r="N7" s="1"/>
      <c r="O7" s="1"/>
      <c r="P7" s="13"/>
      <c r="Q7" s="13"/>
      <c r="R7" s="13"/>
      <c r="S7" s="1"/>
      <c r="T7" s="1"/>
      <c r="U7" s="1"/>
      <c r="V7" s="13"/>
      <c r="W7" s="13"/>
      <c r="X7" s="13"/>
      <c r="Y7" s="1"/>
      <c r="Z7" s="1"/>
      <c r="AA7" s="1"/>
      <c r="AB7" s="13"/>
      <c r="AC7" s="13"/>
      <c r="AD7" s="13"/>
      <c r="AE7" s="1"/>
      <c r="AF7" s="1"/>
      <c r="AG7" s="1"/>
      <c r="AH7" s="13"/>
      <c r="AI7" s="13"/>
      <c r="AJ7" s="14"/>
      <c r="AK7" s="14"/>
      <c r="AL7" s="1"/>
      <c r="AM7" s="1"/>
      <c r="AN7" s="1"/>
      <c r="AO7" s="1"/>
      <c r="AP7" s="1"/>
      <c r="AQ7" s="1"/>
      <c r="AR7" s="1"/>
      <c r="AS7" s="1"/>
      <c r="AT7" s="1"/>
      <c r="AU7" s="1"/>
    </row>
    <row r="8" spans="1:48" ht="15.75" customHeight="1" x14ac:dyDescent="0.25">
      <c r="A8" s="1"/>
      <c r="B8" s="659" t="s">
        <v>6</v>
      </c>
      <c r="C8" s="660"/>
      <c r="D8" s="390">
        <f>IF(D7="",0,(ROUNDUP(((D7-D6)/366),0)))</f>
        <v>0</v>
      </c>
      <c r="E8" s="394"/>
      <c r="F8" s="1"/>
      <c r="G8" s="1"/>
      <c r="H8" s="15"/>
      <c r="I8" s="15"/>
      <c r="J8" s="16"/>
      <c r="K8" s="1"/>
      <c r="L8" s="1"/>
      <c r="M8" s="1"/>
      <c r="N8" s="1"/>
      <c r="O8" s="1"/>
      <c r="P8" s="13"/>
      <c r="Q8" s="13"/>
      <c r="R8" s="13"/>
      <c r="S8" s="1"/>
      <c r="T8" s="1"/>
      <c r="U8" s="1"/>
      <c r="V8" s="13"/>
      <c r="W8" s="13"/>
      <c r="X8" s="13"/>
      <c r="Y8" s="1"/>
      <c r="Z8" s="1"/>
      <c r="AA8" s="1"/>
      <c r="AB8" s="13"/>
      <c r="AC8" s="13"/>
      <c r="AD8" s="13"/>
      <c r="AE8" s="1"/>
      <c r="AF8" s="1"/>
      <c r="AG8" s="1"/>
      <c r="AH8" s="13"/>
      <c r="AI8" s="13"/>
      <c r="AJ8" s="14"/>
      <c r="AK8" s="14"/>
      <c r="AL8" s="1"/>
      <c r="AM8" s="1"/>
      <c r="AN8" s="1"/>
      <c r="AO8" s="1"/>
      <c r="AP8" s="1"/>
      <c r="AQ8" s="1"/>
      <c r="AR8" s="1"/>
      <c r="AS8" s="1"/>
      <c r="AT8" s="1"/>
      <c r="AU8" s="1"/>
    </row>
    <row r="9" spans="1:48" ht="15.75" customHeight="1" x14ac:dyDescent="0.25">
      <c r="A9" s="1"/>
      <c r="B9" s="661" t="s">
        <v>250</v>
      </c>
      <c r="C9" s="662"/>
      <c r="D9" s="391"/>
      <c r="E9" s="395"/>
      <c r="F9" s="1"/>
      <c r="G9" s="1"/>
      <c r="H9" s="15"/>
      <c r="I9" s="677" t="s">
        <v>189</v>
      </c>
      <c r="J9" s="678"/>
      <c r="K9" s="1"/>
      <c r="L9" s="574"/>
      <c r="M9" s="1"/>
      <c r="N9" s="1"/>
      <c r="O9" s="1"/>
      <c r="P9" s="13"/>
      <c r="Q9" s="13"/>
      <c r="R9" s="13"/>
      <c r="S9" s="1"/>
      <c r="T9" s="1"/>
      <c r="U9" s="1"/>
      <c r="V9" s="13"/>
      <c r="W9" s="13"/>
      <c r="X9" s="13"/>
      <c r="Y9" s="1"/>
      <c r="Z9" s="1"/>
      <c r="AA9" s="1"/>
      <c r="AB9" s="13"/>
      <c r="AC9" s="13"/>
      <c r="AD9" s="13"/>
      <c r="AE9" s="1"/>
      <c r="AF9" s="1"/>
      <c r="AG9" s="1"/>
      <c r="AH9" s="13"/>
      <c r="AI9" s="13"/>
      <c r="AJ9" s="14"/>
      <c r="AK9" s="14"/>
      <c r="AL9" s="1"/>
      <c r="AM9" s="1"/>
      <c r="AN9" s="1"/>
      <c r="AO9" s="1"/>
      <c r="AP9" s="1"/>
      <c r="AQ9" s="1"/>
      <c r="AR9" s="1"/>
      <c r="AS9" s="1"/>
      <c r="AT9" s="1"/>
      <c r="AU9" s="1"/>
    </row>
    <row r="10" spans="1:48" ht="17.25" customHeight="1" x14ac:dyDescent="0.25">
      <c r="A10" s="1"/>
      <c r="B10" s="663" t="s">
        <v>7</v>
      </c>
      <c r="C10" s="663"/>
      <c r="D10" s="391"/>
      <c r="E10" s="388"/>
      <c r="F10" s="1"/>
      <c r="G10" s="1"/>
      <c r="H10" s="15"/>
      <c r="I10" s="679">
        <v>0.57999999999999996</v>
      </c>
      <c r="J10" s="680"/>
      <c r="K10" s="1"/>
      <c r="L10" s="574"/>
      <c r="M10" s="1"/>
      <c r="N10" s="1"/>
      <c r="O10" s="1"/>
      <c r="P10" s="13"/>
      <c r="Q10" s="13"/>
      <c r="R10" s="13"/>
      <c r="S10" s="1"/>
      <c r="T10" s="1"/>
      <c r="U10" s="1"/>
      <c r="V10" s="13"/>
      <c r="W10" s="13"/>
      <c r="X10" s="13"/>
      <c r="Y10" s="1"/>
      <c r="Z10" s="1"/>
      <c r="AA10" s="1"/>
      <c r="AB10" s="13"/>
      <c r="AC10" s="13"/>
      <c r="AD10" s="13"/>
      <c r="AE10" s="1"/>
      <c r="AF10" s="1"/>
      <c r="AG10" s="1"/>
      <c r="AH10" s="13"/>
      <c r="AI10" s="13"/>
      <c r="AJ10" s="14"/>
      <c r="AK10" s="14"/>
      <c r="AL10" s="1"/>
      <c r="AM10" s="1"/>
      <c r="AN10" s="1"/>
      <c r="AO10" s="1"/>
      <c r="AP10" s="1"/>
      <c r="AQ10" s="1"/>
      <c r="AR10" s="1"/>
      <c r="AS10" s="1"/>
      <c r="AT10" s="1"/>
      <c r="AU10" s="1"/>
    </row>
    <row r="11" spans="1:48" ht="13.5" customHeight="1" thickBot="1" x14ac:dyDescent="0.25">
      <c r="A11" s="1"/>
      <c r="B11" s="5"/>
      <c r="C11" s="17"/>
      <c r="D11" s="17"/>
      <c r="E11" s="18"/>
      <c r="F11" s="1"/>
      <c r="G11" s="1"/>
      <c r="H11" s="15"/>
      <c r="I11" s="15"/>
      <c r="J11" s="16"/>
      <c r="K11" s="1"/>
      <c r="L11" s="1"/>
      <c r="M11" s="1"/>
      <c r="N11" s="1"/>
      <c r="O11" s="1"/>
      <c r="P11" s="13"/>
      <c r="Q11" s="13"/>
      <c r="R11" s="13"/>
      <c r="S11" s="1"/>
      <c r="T11" s="1"/>
      <c r="U11" s="1"/>
      <c r="V11" s="13"/>
      <c r="W11" s="13"/>
      <c r="X11" s="13"/>
      <c r="Y11" s="1"/>
      <c r="Z11" s="1"/>
      <c r="AA11" s="1"/>
      <c r="AB11" s="13"/>
      <c r="AC11" s="13"/>
      <c r="AD11" s="13"/>
      <c r="AE11" s="1"/>
      <c r="AF11" s="1"/>
      <c r="AG11" s="1"/>
      <c r="AH11" s="13"/>
      <c r="AI11" s="13"/>
      <c r="AJ11" s="14"/>
      <c r="AK11" s="14"/>
      <c r="AL11" s="1"/>
      <c r="AM11" s="519"/>
      <c r="AN11" s="1"/>
      <c r="AO11" s="1"/>
      <c r="AP11" s="1"/>
      <c r="AQ11" s="1"/>
      <c r="AR11" s="1"/>
      <c r="AS11" s="1"/>
      <c r="AT11" s="1"/>
      <c r="AU11" s="1"/>
    </row>
    <row r="12" spans="1:48" ht="12" hidden="1" customHeight="1" thickBot="1" x14ac:dyDescent="0.25">
      <c r="A12" s="1"/>
      <c r="B12" s="1"/>
      <c r="C12" s="1"/>
      <c r="D12" s="1">
        <v>250000</v>
      </c>
      <c r="E12" s="19"/>
      <c r="F12" s="1"/>
      <c r="G12" s="1"/>
      <c r="H12" s="1"/>
      <c r="I12" s="1"/>
      <c r="J12" s="1"/>
      <c r="K12" s="3"/>
      <c r="L12" s="3"/>
      <c r="M12" s="1"/>
      <c r="N12" s="1"/>
      <c r="O12" s="1"/>
      <c r="P12" s="3"/>
      <c r="Q12" s="13" t="str">
        <f>IF($D$8&gt;1,"yes","no")</f>
        <v>no</v>
      </c>
      <c r="R12" s="13"/>
      <c r="S12" s="1"/>
      <c r="T12" s="1"/>
      <c r="U12" s="1"/>
      <c r="V12" s="3"/>
      <c r="W12" s="13" t="str">
        <f>IF($D$8&gt;2,"yes","no")</f>
        <v>no</v>
      </c>
      <c r="X12" s="13"/>
      <c r="Y12" s="1"/>
      <c r="Z12" s="1"/>
      <c r="AA12" s="1"/>
      <c r="AB12" s="3"/>
      <c r="AC12" s="13" t="str">
        <f>IF($D$8&gt;3,"yes","no")</f>
        <v>no</v>
      </c>
      <c r="AD12" s="13"/>
      <c r="AE12" s="1"/>
      <c r="AF12" s="1"/>
      <c r="AG12" s="1"/>
      <c r="AH12" s="3"/>
      <c r="AI12" s="13" t="str">
        <f>IF($D$8&gt;4,"yes","no")</f>
        <v>no</v>
      </c>
      <c r="AJ12" s="2"/>
      <c r="AK12" s="3"/>
      <c r="AL12" s="1"/>
      <c r="AM12" s="1"/>
      <c r="AN12" s="1"/>
      <c r="AO12" s="1"/>
      <c r="AP12" s="1"/>
      <c r="AQ12" s="1"/>
      <c r="AR12" s="1"/>
      <c r="AS12" s="1"/>
      <c r="AT12" s="1"/>
      <c r="AU12" s="1"/>
    </row>
    <row r="13" spans="1:48" ht="20.25" customHeight="1" thickBot="1" x14ac:dyDescent="0.35">
      <c r="A13" s="739" t="s">
        <v>192</v>
      </c>
      <c r="B13" s="194" t="s">
        <v>9</v>
      </c>
      <c r="C13" s="20"/>
      <c r="D13" s="20"/>
      <c r="E13" s="21"/>
      <c r="F13" s="652" t="s">
        <v>10</v>
      </c>
      <c r="G13" s="652"/>
      <c r="H13" s="195">
        <f>D6</f>
        <v>0</v>
      </c>
      <c r="I13" s="195">
        <f>H13+364</f>
        <v>364</v>
      </c>
      <c r="J13" s="22"/>
      <c r="K13" s="23"/>
      <c r="L13" s="676" t="str">
        <f>IF($D$8&gt;1,"YEAR 2", "")</f>
        <v/>
      </c>
      <c r="M13" s="652"/>
      <c r="N13" s="195" t="str">
        <f>IF(Q$12="yes",(EDATE(H13,12)),"")</f>
        <v/>
      </c>
      <c r="O13" s="195" t="str">
        <f>IF(Q$12="yes",(EDATE(I13,12)),"")</f>
        <v/>
      </c>
      <c r="P13" s="24"/>
      <c r="Q13" s="25"/>
      <c r="R13" s="676" t="str">
        <f>IF($D$8&gt;2,"YEAR 3", "")</f>
        <v/>
      </c>
      <c r="S13" s="652"/>
      <c r="T13" s="195" t="str">
        <f>IF(W$12="yes",(EDATE(N13,12)),"")</f>
        <v/>
      </c>
      <c r="U13" s="195" t="str">
        <f>IF(W$12="yes",(EDATE(O13,12)),"")</f>
        <v/>
      </c>
      <c r="V13" s="24"/>
      <c r="W13" s="25"/>
      <c r="X13" s="694" t="str">
        <f>IF($D$8&gt;3,"YEAR 4", "")</f>
        <v/>
      </c>
      <c r="Y13" s="695"/>
      <c r="Z13" s="195" t="str">
        <f>IF(AC$12="yes",(EDATE(T13,12)),"")</f>
        <v/>
      </c>
      <c r="AA13" s="195" t="str">
        <f>IF(AC$12="yes",(EDATE(U13,12)),"")</f>
        <v/>
      </c>
      <c r="AB13" s="24"/>
      <c r="AC13" s="25"/>
      <c r="AD13" s="694" t="str">
        <f>IF($D$8&gt;4,"YEAR 5", "")</f>
        <v/>
      </c>
      <c r="AE13" s="695"/>
      <c r="AF13" s="195" t="str">
        <f>IF(AI$12="yes",(EDATE(Z13,12)),"")</f>
        <v/>
      </c>
      <c r="AG13" s="195" t="str">
        <f>IF(AI$12="yes",(EDATE(AA13,12)),"")</f>
        <v/>
      </c>
      <c r="AH13" s="24"/>
      <c r="AI13" s="25"/>
      <c r="AJ13" s="26"/>
      <c r="AK13" s="27" t="s">
        <v>11</v>
      </c>
      <c r="AL13" s="270"/>
      <c r="AM13" s="270"/>
      <c r="AN13" s="270"/>
      <c r="AO13" s="270"/>
      <c r="AP13" s="270"/>
      <c r="AQ13" s="270"/>
      <c r="AR13" s="519"/>
      <c r="AS13" s="270"/>
      <c r="AT13" s="1"/>
      <c r="AU13" s="1"/>
      <c r="AV13" s="1"/>
    </row>
    <row r="14" spans="1:48" ht="40.15" customHeight="1" x14ac:dyDescent="0.2">
      <c r="A14" s="740"/>
      <c r="B14" s="28" t="s">
        <v>12</v>
      </c>
      <c r="C14" s="29" t="s">
        <v>13</v>
      </c>
      <c r="D14" s="384" t="s">
        <v>14</v>
      </c>
      <c r="E14" s="30" t="s">
        <v>251</v>
      </c>
      <c r="F14" s="167" t="s">
        <v>135</v>
      </c>
      <c r="G14" s="168" t="s">
        <v>136</v>
      </c>
      <c r="H14" s="168" t="s">
        <v>137</v>
      </c>
      <c r="I14" s="169" t="s">
        <v>138</v>
      </c>
      <c r="J14" s="169" t="s">
        <v>139</v>
      </c>
      <c r="K14" s="170" t="s">
        <v>140</v>
      </c>
      <c r="L14" s="167" t="s">
        <v>135</v>
      </c>
      <c r="M14" s="168" t="s">
        <v>136</v>
      </c>
      <c r="N14" s="168" t="s">
        <v>137</v>
      </c>
      <c r="O14" s="169" t="s">
        <v>138</v>
      </c>
      <c r="P14" s="169" t="s">
        <v>139</v>
      </c>
      <c r="Q14" s="170" t="s">
        <v>140</v>
      </c>
      <c r="R14" s="167" t="s">
        <v>135</v>
      </c>
      <c r="S14" s="168" t="s">
        <v>136</v>
      </c>
      <c r="T14" s="168" t="s">
        <v>137</v>
      </c>
      <c r="U14" s="169" t="s">
        <v>138</v>
      </c>
      <c r="V14" s="169" t="s">
        <v>139</v>
      </c>
      <c r="W14" s="170" t="s">
        <v>140</v>
      </c>
      <c r="X14" s="167" t="s">
        <v>135</v>
      </c>
      <c r="Y14" s="168" t="s">
        <v>136</v>
      </c>
      <c r="Z14" s="168" t="s">
        <v>137</v>
      </c>
      <c r="AA14" s="169" t="s">
        <v>138</v>
      </c>
      <c r="AB14" s="169" t="s">
        <v>139</v>
      </c>
      <c r="AC14" s="170" t="s">
        <v>140</v>
      </c>
      <c r="AD14" s="167" t="s">
        <v>135</v>
      </c>
      <c r="AE14" s="168" t="s">
        <v>136</v>
      </c>
      <c r="AF14" s="168" t="s">
        <v>137</v>
      </c>
      <c r="AG14" s="169" t="s">
        <v>138</v>
      </c>
      <c r="AH14" s="169" t="s">
        <v>139</v>
      </c>
      <c r="AI14" s="170" t="s">
        <v>140</v>
      </c>
      <c r="AJ14" s="31" t="s">
        <v>15</v>
      </c>
      <c r="AK14" s="32"/>
      <c r="AL14" s="270"/>
      <c r="AM14" s="519"/>
      <c r="AN14" s="383"/>
      <c r="AO14" s="270"/>
      <c r="AP14" s="270"/>
      <c r="AQ14" s="270"/>
      <c r="AR14" s="270"/>
      <c r="AS14" s="270"/>
      <c r="AT14" s="1"/>
      <c r="AU14" s="1"/>
      <c r="AV14" s="1"/>
    </row>
    <row r="15" spans="1:48" ht="15" x14ac:dyDescent="0.25">
      <c r="A15" s="740"/>
      <c r="B15" s="173"/>
      <c r="C15" s="174"/>
      <c r="D15" s="385"/>
      <c r="E15" s="175"/>
      <c r="F15" s="221"/>
      <c r="G15" s="285"/>
      <c r="H15" s="33">
        <f>G15*12</f>
        <v>0</v>
      </c>
      <c r="I15" s="34">
        <f>ROUND(F15*G15,0)</f>
        <v>0</v>
      </c>
      <c r="J15" s="225">
        <f>ROUND(I15*J$101,0)</f>
        <v>0</v>
      </c>
      <c r="K15" s="217">
        <f>ROUND(J15+I15,0)</f>
        <v>0</v>
      </c>
      <c r="L15" s="227">
        <f>ROUND(IF($E15="y",$F15*(1+I$6),$F15),0)</f>
        <v>0</v>
      </c>
      <c r="M15" s="222">
        <f>IF($Q$12="yes",G15,0)</f>
        <v>0</v>
      </c>
      <c r="N15" s="33">
        <f>M15*12</f>
        <v>0</v>
      </c>
      <c r="O15" s="34">
        <f>ROUND(L15*M15,0)</f>
        <v>0</v>
      </c>
      <c r="P15" s="225">
        <f t="shared" ref="P15:P31" si="0">ROUND(O15*P$101,0)</f>
        <v>0</v>
      </c>
      <c r="Q15" s="35">
        <f>ROUND(P15+O15,0)</f>
        <v>0</v>
      </c>
      <c r="R15" s="227">
        <f>ROUND(IF($E15="y",$L15*(1+$I$6),$L15),0)</f>
        <v>0</v>
      </c>
      <c r="S15" s="222">
        <f>IF($Q$12="yes",M15,0)</f>
        <v>0</v>
      </c>
      <c r="T15" s="33">
        <f>S15*12</f>
        <v>0</v>
      </c>
      <c r="U15" s="34">
        <f>ROUND(R15*S15,0)</f>
        <v>0</v>
      </c>
      <c r="V15" s="225">
        <f t="shared" ref="V15:V31" si="1">ROUND(U15*V$101,0)</f>
        <v>0</v>
      </c>
      <c r="W15" s="35">
        <f>ROUND(V15+U15,0)</f>
        <v>0</v>
      </c>
      <c r="X15" s="227">
        <f>ROUND(IF($E15="y",$R15*(1+$I$6),$R15),0)</f>
        <v>0</v>
      </c>
      <c r="Y15" s="222">
        <f t="shared" ref="Y15:Y33" si="2">IF($Q$12="yes",S15,0)</f>
        <v>0</v>
      </c>
      <c r="Z15" s="33">
        <f>Y15*12</f>
        <v>0</v>
      </c>
      <c r="AA15" s="34">
        <f>ROUND(X15*Y15,0)</f>
        <v>0</v>
      </c>
      <c r="AB15" s="225">
        <f t="shared" ref="AB15:AB31" si="3">ROUND(AA15*AB$101,0)</f>
        <v>0</v>
      </c>
      <c r="AC15" s="35">
        <f>ROUND(AB15+AA15,0)</f>
        <v>0</v>
      </c>
      <c r="AD15" s="227">
        <f>ROUND(IF($E15="y",$X15*(1+$I$6),$X15),0)</f>
        <v>0</v>
      </c>
      <c r="AE15" s="222">
        <f>IF($Q$12="yes",Y15,0)</f>
        <v>0</v>
      </c>
      <c r="AF15" s="36">
        <f>AE15*12</f>
        <v>0</v>
      </c>
      <c r="AG15" s="218">
        <f>ROUND(AD15*AE15,0)</f>
        <v>0</v>
      </c>
      <c r="AH15" s="226">
        <f t="shared" ref="AH15:AH31" si="4">ROUND(AG15*AH$101,0)</f>
        <v>0</v>
      </c>
      <c r="AI15" s="40">
        <f>ROUND(AH15+AG15,0)</f>
        <v>0</v>
      </c>
      <c r="AJ15" s="38">
        <f t="shared" ref="AJ15:AJ34" si="5">AI15+AC15+W15+Q15+K15</f>
        <v>0</v>
      </c>
      <c r="AK15" s="39"/>
      <c r="AL15" s="270"/>
      <c r="AM15" s="270"/>
      <c r="AN15" s="270"/>
      <c r="AO15" s="270"/>
      <c r="AP15" s="270"/>
      <c r="AQ15" s="270"/>
      <c r="AR15" s="270"/>
      <c r="AS15" s="270"/>
      <c r="AT15" s="1"/>
      <c r="AU15" s="1"/>
      <c r="AV15" s="1"/>
    </row>
    <row r="16" spans="1:48" ht="15" x14ac:dyDescent="0.25">
      <c r="A16" s="740"/>
      <c r="B16" s="173"/>
      <c r="C16" s="174"/>
      <c r="D16" s="385"/>
      <c r="E16" s="175"/>
      <c r="F16" s="221"/>
      <c r="G16" s="222"/>
      <c r="H16" s="33">
        <f t="shared" ref="H16:H27" si="6">G16*12</f>
        <v>0</v>
      </c>
      <c r="I16" s="34">
        <f>ROUND(F16*G16,0)</f>
        <v>0</v>
      </c>
      <c r="J16" s="225">
        <f>ROUND(I16*J$101,0)</f>
        <v>0</v>
      </c>
      <c r="K16" s="35">
        <f t="shared" ref="K16:K34" si="7">ROUND(J16+I16,0)</f>
        <v>0</v>
      </c>
      <c r="L16" s="227">
        <f t="shared" ref="L16:L34" si="8">ROUND(IF($E16="y",$F16*(1+I$6),$F16),0)</f>
        <v>0</v>
      </c>
      <c r="M16" s="285">
        <f>IF($Q$12="yes",G16,0)</f>
        <v>0</v>
      </c>
      <c r="N16" s="33">
        <f t="shared" ref="N16:N27" si="9">M16*12</f>
        <v>0</v>
      </c>
      <c r="O16" s="34">
        <f t="shared" ref="O16:O34" si="10">ROUND(L16*M16,0)</f>
        <v>0</v>
      </c>
      <c r="P16" s="225">
        <f t="shared" si="0"/>
        <v>0</v>
      </c>
      <c r="Q16" s="35">
        <f t="shared" ref="Q16:Q34" si="11">ROUND(P16+O16,0)</f>
        <v>0</v>
      </c>
      <c r="R16" s="227">
        <f t="shared" ref="R16:R34" si="12">ROUND(IF($E16="y",$L16*(1+$I$6),$L16),0)</f>
        <v>0</v>
      </c>
      <c r="S16" s="222">
        <f t="shared" ref="S16:S33" si="13">IF($Q$12="yes",M16,0)</f>
        <v>0</v>
      </c>
      <c r="T16" s="33">
        <f t="shared" ref="T16:T27" si="14">S16*12</f>
        <v>0</v>
      </c>
      <c r="U16" s="34">
        <f t="shared" ref="U16:U34" si="15">ROUND(R16*S16,0)</f>
        <v>0</v>
      </c>
      <c r="V16" s="225">
        <f t="shared" si="1"/>
        <v>0</v>
      </c>
      <c r="W16" s="35">
        <f t="shared" ref="W16:W34" si="16">ROUND(V16+U16,0)</f>
        <v>0</v>
      </c>
      <c r="X16" s="227">
        <f t="shared" ref="X16:X34" si="17">ROUND(IF($E16="y",$R16*(1+$I$6),$R16),0)</f>
        <v>0</v>
      </c>
      <c r="Y16" s="222">
        <f t="shared" si="2"/>
        <v>0</v>
      </c>
      <c r="Z16" s="33">
        <f t="shared" ref="Z16:Z27" si="18">Y16*12</f>
        <v>0</v>
      </c>
      <c r="AA16" s="34">
        <f t="shared" ref="AA16:AA34" si="19">ROUND(X16*Y16,0)</f>
        <v>0</v>
      </c>
      <c r="AB16" s="225">
        <f t="shared" si="3"/>
        <v>0</v>
      </c>
      <c r="AC16" s="35">
        <f t="shared" ref="AC16:AC34" si="20">ROUND(AB16+AA16,0)</f>
        <v>0</v>
      </c>
      <c r="AD16" s="227">
        <f t="shared" ref="AD16:AD34" si="21">ROUND(IF($E16="y",$X16*(1+$I$6),$X16),0)</f>
        <v>0</v>
      </c>
      <c r="AE16" s="222">
        <f t="shared" ref="AE16:AE33" si="22">IF($Q$12="yes",Y16,0)</f>
        <v>0</v>
      </c>
      <c r="AF16" s="36">
        <f t="shared" ref="AF16:AF27" si="23">AE16*12</f>
        <v>0</v>
      </c>
      <c r="AG16" s="218">
        <f t="shared" ref="AG16:AG34" si="24">ROUND(AD16*AE16,0)</f>
        <v>0</v>
      </c>
      <c r="AH16" s="226">
        <f t="shared" si="4"/>
        <v>0</v>
      </c>
      <c r="AI16" s="40">
        <f t="shared" ref="AI16:AI34" si="25">ROUND(AH16+AG16,0)</f>
        <v>0</v>
      </c>
      <c r="AJ16" s="38">
        <f t="shared" si="5"/>
        <v>0</v>
      </c>
      <c r="AK16" s="39"/>
      <c r="AL16" s="270"/>
      <c r="AM16" s="270"/>
      <c r="AN16" s="270"/>
      <c r="AO16" s="270"/>
      <c r="AP16" s="270"/>
      <c r="AQ16" s="270"/>
      <c r="AR16" s="270"/>
      <c r="AS16" s="270"/>
      <c r="AT16" s="1"/>
      <c r="AU16" s="1"/>
      <c r="AV16" s="1"/>
    </row>
    <row r="17" spans="1:48" ht="15" x14ac:dyDescent="0.25">
      <c r="A17" s="740"/>
      <c r="B17" s="176"/>
      <c r="C17" s="177"/>
      <c r="D17" s="174"/>
      <c r="E17" s="175"/>
      <c r="F17" s="221"/>
      <c r="G17" s="222"/>
      <c r="H17" s="33">
        <f t="shared" si="6"/>
        <v>0</v>
      </c>
      <c r="I17" s="34">
        <f t="shared" ref="I17:I34" si="26">ROUND(F17*G17,0)</f>
        <v>0</v>
      </c>
      <c r="J17" s="225">
        <f t="shared" ref="J17:J31" si="27">ROUND(I17*J$101,0)</f>
        <v>0</v>
      </c>
      <c r="K17" s="35">
        <f t="shared" si="7"/>
        <v>0</v>
      </c>
      <c r="L17" s="227">
        <f t="shared" si="8"/>
        <v>0</v>
      </c>
      <c r="M17" s="222">
        <f t="shared" ref="M17:M34" si="28">IF($Q$12="yes",G17,0)</f>
        <v>0</v>
      </c>
      <c r="N17" s="33">
        <f t="shared" si="9"/>
        <v>0</v>
      </c>
      <c r="O17" s="34">
        <f t="shared" si="10"/>
        <v>0</v>
      </c>
      <c r="P17" s="225">
        <f t="shared" si="0"/>
        <v>0</v>
      </c>
      <c r="Q17" s="35">
        <f t="shared" si="11"/>
        <v>0</v>
      </c>
      <c r="R17" s="227">
        <f t="shared" si="12"/>
        <v>0</v>
      </c>
      <c r="S17" s="222">
        <f t="shared" si="13"/>
        <v>0</v>
      </c>
      <c r="T17" s="33">
        <f t="shared" si="14"/>
        <v>0</v>
      </c>
      <c r="U17" s="34">
        <f t="shared" si="15"/>
        <v>0</v>
      </c>
      <c r="V17" s="225">
        <f t="shared" si="1"/>
        <v>0</v>
      </c>
      <c r="W17" s="35">
        <f t="shared" si="16"/>
        <v>0</v>
      </c>
      <c r="X17" s="227">
        <f t="shared" si="17"/>
        <v>0</v>
      </c>
      <c r="Y17" s="222">
        <f t="shared" si="2"/>
        <v>0</v>
      </c>
      <c r="Z17" s="33">
        <f t="shared" si="18"/>
        <v>0</v>
      </c>
      <c r="AA17" s="34">
        <f t="shared" si="19"/>
        <v>0</v>
      </c>
      <c r="AB17" s="225">
        <f t="shared" si="3"/>
        <v>0</v>
      </c>
      <c r="AC17" s="35">
        <f t="shared" si="20"/>
        <v>0</v>
      </c>
      <c r="AD17" s="227">
        <f t="shared" si="21"/>
        <v>0</v>
      </c>
      <c r="AE17" s="222">
        <f t="shared" si="22"/>
        <v>0</v>
      </c>
      <c r="AF17" s="36">
        <f t="shared" si="23"/>
        <v>0</v>
      </c>
      <c r="AG17" s="218">
        <f t="shared" si="24"/>
        <v>0</v>
      </c>
      <c r="AH17" s="226">
        <f t="shared" si="4"/>
        <v>0</v>
      </c>
      <c r="AI17" s="40">
        <f t="shared" si="25"/>
        <v>0</v>
      </c>
      <c r="AJ17" s="38">
        <f t="shared" si="5"/>
        <v>0</v>
      </c>
      <c r="AK17" s="39"/>
      <c r="AL17" s="270"/>
      <c r="AM17" s="270"/>
      <c r="AN17" s="270"/>
      <c r="AO17" s="270"/>
      <c r="AP17" s="270"/>
      <c r="AQ17" s="270"/>
      <c r="AR17" s="270"/>
      <c r="AS17" s="270"/>
      <c r="AT17" s="1"/>
      <c r="AU17" s="1"/>
      <c r="AV17" s="1"/>
    </row>
    <row r="18" spans="1:48" ht="15" x14ac:dyDescent="0.25">
      <c r="A18" s="740"/>
      <c r="B18" s="176"/>
      <c r="C18" s="177"/>
      <c r="D18" s="174"/>
      <c r="E18" s="175"/>
      <c r="F18" s="221"/>
      <c r="G18" s="222"/>
      <c r="H18" s="33">
        <f t="shared" si="6"/>
        <v>0</v>
      </c>
      <c r="I18" s="34">
        <f t="shared" si="26"/>
        <v>0</v>
      </c>
      <c r="J18" s="225">
        <f t="shared" si="27"/>
        <v>0</v>
      </c>
      <c r="K18" s="35">
        <f t="shared" si="7"/>
        <v>0</v>
      </c>
      <c r="L18" s="227">
        <f t="shared" si="8"/>
        <v>0</v>
      </c>
      <c r="M18" s="222">
        <f t="shared" si="28"/>
        <v>0</v>
      </c>
      <c r="N18" s="33">
        <f t="shared" si="9"/>
        <v>0</v>
      </c>
      <c r="O18" s="34">
        <f t="shared" si="10"/>
        <v>0</v>
      </c>
      <c r="P18" s="225">
        <f t="shared" si="0"/>
        <v>0</v>
      </c>
      <c r="Q18" s="35">
        <f t="shared" si="11"/>
        <v>0</v>
      </c>
      <c r="R18" s="227">
        <f t="shared" si="12"/>
        <v>0</v>
      </c>
      <c r="S18" s="222">
        <f t="shared" si="13"/>
        <v>0</v>
      </c>
      <c r="T18" s="33">
        <f t="shared" si="14"/>
        <v>0</v>
      </c>
      <c r="U18" s="34">
        <f t="shared" si="15"/>
        <v>0</v>
      </c>
      <c r="V18" s="225">
        <f t="shared" si="1"/>
        <v>0</v>
      </c>
      <c r="W18" s="35">
        <f t="shared" si="16"/>
        <v>0</v>
      </c>
      <c r="X18" s="227">
        <f t="shared" si="17"/>
        <v>0</v>
      </c>
      <c r="Y18" s="222">
        <f t="shared" si="2"/>
        <v>0</v>
      </c>
      <c r="Z18" s="33">
        <f t="shared" si="18"/>
        <v>0</v>
      </c>
      <c r="AA18" s="34">
        <f t="shared" si="19"/>
        <v>0</v>
      </c>
      <c r="AB18" s="225">
        <f t="shared" si="3"/>
        <v>0</v>
      </c>
      <c r="AC18" s="35">
        <f t="shared" si="20"/>
        <v>0</v>
      </c>
      <c r="AD18" s="227">
        <f t="shared" si="21"/>
        <v>0</v>
      </c>
      <c r="AE18" s="222">
        <f t="shared" si="22"/>
        <v>0</v>
      </c>
      <c r="AF18" s="36">
        <f t="shared" si="23"/>
        <v>0</v>
      </c>
      <c r="AG18" s="218">
        <f t="shared" si="24"/>
        <v>0</v>
      </c>
      <c r="AH18" s="226">
        <f t="shared" si="4"/>
        <v>0</v>
      </c>
      <c r="AI18" s="40">
        <f t="shared" si="25"/>
        <v>0</v>
      </c>
      <c r="AJ18" s="38">
        <f t="shared" si="5"/>
        <v>0</v>
      </c>
      <c r="AK18" s="39"/>
      <c r="AL18" s="270"/>
      <c r="AM18" s="270"/>
      <c r="AN18" s="270"/>
      <c r="AO18" s="270"/>
      <c r="AP18" s="270"/>
      <c r="AQ18" s="270"/>
      <c r="AR18" s="270"/>
      <c r="AS18" s="270"/>
      <c r="AT18" s="1"/>
      <c r="AU18" s="1"/>
      <c r="AV18" s="1"/>
    </row>
    <row r="19" spans="1:48" ht="15" x14ac:dyDescent="0.25">
      <c r="A19" s="740"/>
      <c r="B19" s="176"/>
      <c r="C19" s="177"/>
      <c r="D19" s="174"/>
      <c r="E19" s="175"/>
      <c r="F19" s="221"/>
      <c r="G19" s="222"/>
      <c r="H19" s="33">
        <f t="shared" si="6"/>
        <v>0</v>
      </c>
      <c r="I19" s="34">
        <f t="shared" si="26"/>
        <v>0</v>
      </c>
      <c r="J19" s="225">
        <f t="shared" si="27"/>
        <v>0</v>
      </c>
      <c r="K19" s="35">
        <f t="shared" si="7"/>
        <v>0</v>
      </c>
      <c r="L19" s="227">
        <f t="shared" si="8"/>
        <v>0</v>
      </c>
      <c r="M19" s="222">
        <f t="shared" si="28"/>
        <v>0</v>
      </c>
      <c r="N19" s="33">
        <f t="shared" si="9"/>
        <v>0</v>
      </c>
      <c r="O19" s="34">
        <f t="shared" si="10"/>
        <v>0</v>
      </c>
      <c r="P19" s="225">
        <f t="shared" si="0"/>
        <v>0</v>
      </c>
      <c r="Q19" s="35">
        <f t="shared" si="11"/>
        <v>0</v>
      </c>
      <c r="R19" s="227">
        <f t="shared" si="12"/>
        <v>0</v>
      </c>
      <c r="S19" s="222">
        <f t="shared" si="13"/>
        <v>0</v>
      </c>
      <c r="T19" s="33">
        <f t="shared" si="14"/>
        <v>0</v>
      </c>
      <c r="U19" s="34">
        <f t="shared" si="15"/>
        <v>0</v>
      </c>
      <c r="V19" s="225">
        <f t="shared" si="1"/>
        <v>0</v>
      </c>
      <c r="W19" s="35">
        <f t="shared" si="16"/>
        <v>0</v>
      </c>
      <c r="X19" s="227">
        <f t="shared" si="17"/>
        <v>0</v>
      </c>
      <c r="Y19" s="222">
        <f t="shared" si="2"/>
        <v>0</v>
      </c>
      <c r="Z19" s="33">
        <f t="shared" si="18"/>
        <v>0</v>
      </c>
      <c r="AA19" s="34">
        <f t="shared" si="19"/>
        <v>0</v>
      </c>
      <c r="AB19" s="225">
        <f t="shared" si="3"/>
        <v>0</v>
      </c>
      <c r="AC19" s="35">
        <f t="shared" si="20"/>
        <v>0</v>
      </c>
      <c r="AD19" s="227">
        <f t="shared" si="21"/>
        <v>0</v>
      </c>
      <c r="AE19" s="222">
        <f t="shared" si="22"/>
        <v>0</v>
      </c>
      <c r="AF19" s="33">
        <f t="shared" si="23"/>
        <v>0</v>
      </c>
      <c r="AG19" s="219">
        <f t="shared" si="24"/>
        <v>0</v>
      </c>
      <c r="AH19" s="226">
        <f t="shared" si="4"/>
        <v>0</v>
      </c>
      <c r="AI19" s="40">
        <f t="shared" si="25"/>
        <v>0</v>
      </c>
      <c r="AJ19" s="38">
        <f t="shared" si="5"/>
        <v>0</v>
      </c>
      <c r="AK19" s="39"/>
      <c r="AL19" s="270"/>
      <c r="AM19" s="270"/>
      <c r="AN19" s="270"/>
      <c r="AO19" s="270"/>
      <c r="AP19" s="270"/>
      <c r="AQ19" s="270"/>
      <c r="AR19" s="270"/>
      <c r="AS19" s="270"/>
      <c r="AT19" s="1"/>
      <c r="AU19" s="1"/>
      <c r="AV19" s="1"/>
    </row>
    <row r="20" spans="1:48" ht="15" x14ac:dyDescent="0.25">
      <c r="A20" s="740"/>
      <c r="B20" s="176"/>
      <c r="C20" s="177"/>
      <c r="D20" s="174"/>
      <c r="E20" s="175"/>
      <c r="F20" s="221"/>
      <c r="G20" s="222"/>
      <c r="H20" s="33">
        <f t="shared" si="6"/>
        <v>0</v>
      </c>
      <c r="I20" s="34">
        <f t="shared" si="26"/>
        <v>0</v>
      </c>
      <c r="J20" s="225">
        <f t="shared" si="27"/>
        <v>0</v>
      </c>
      <c r="K20" s="35">
        <f t="shared" si="7"/>
        <v>0</v>
      </c>
      <c r="L20" s="227">
        <f t="shared" si="8"/>
        <v>0</v>
      </c>
      <c r="M20" s="222">
        <f t="shared" si="28"/>
        <v>0</v>
      </c>
      <c r="N20" s="33">
        <f t="shared" si="9"/>
        <v>0</v>
      </c>
      <c r="O20" s="34">
        <f t="shared" si="10"/>
        <v>0</v>
      </c>
      <c r="P20" s="225">
        <f t="shared" si="0"/>
        <v>0</v>
      </c>
      <c r="Q20" s="35">
        <f t="shared" si="11"/>
        <v>0</v>
      </c>
      <c r="R20" s="227">
        <f t="shared" si="12"/>
        <v>0</v>
      </c>
      <c r="S20" s="222">
        <f t="shared" si="13"/>
        <v>0</v>
      </c>
      <c r="T20" s="33">
        <f t="shared" si="14"/>
        <v>0</v>
      </c>
      <c r="U20" s="34">
        <f t="shared" si="15"/>
        <v>0</v>
      </c>
      <c r="V20" s="225">
        <f t="shared" si="1"/>
        <v>0</v>
      </c>
      <c r="W20" s="35">
        <f t="shared" si="16"/>
        <v>0</v>
      </c>
      <c r="X20" s="227">
        <f t="shared" si="17"/>
        <v>0</v>
      </c>
      <c r="Y20" s="222">
        <f t="shared" si="2"/>
        <v>0</v>
      </c>
      <c r="Z20" s="33">
        <f t="shared" si="18"/>
        <v>0</v>
      </c>
      <c r="AA20" s="34">
        <f t="shared" si="19"/>
        <v>0</v>
      </c>
      <c r="AB20" s="225">
        <f t="shared" si="3"/>
        <v>0</v>
      </c>
      <c r="AC20" s="35">
        <f t="shared" si="20"/>
        <v>0</v>
      </c>
      <c r="AD20" s="227">
        <f t="shared" si="21"/>
        <v>0</v>
      </c>
      <c r="AE20" s="222">
        <f t="shared" si="22"/>
        <v>0</v>
      </c>
      <c r="AF20" s="33">
        <f t="shared" si="23"/>
        <v>0</v>
      </c>
      <c r="AG20" s="219">
        <f t="shared" si="24"/>
        <v>0</v>
      </c>
      <c r="AH20" s="226">
        <f t="shared" si="4"/>
        <v>0</v>
      </c>
      <c r="AI20" s="40">
        <f t="shared" si="25"/>
        <v>0</v>
      </c>
      <c r="AJ20" s="38">
        <f t="shared" si="5"/>
        <v>0</v>
      </c>
      <c r="AK20" s="39"/>
      <c r="AL20" s="270"/>
      <c r="AM20" s="270"/>
      <c r="AN20" s="270"/>
      <c r="AO20" s="270"/>
      <c r="AP20" s="270"/>
      <c r="AQ20" s="270"/>
      <c r="AR20" s="270"/>
      <c r="AS20" s="270"/>
      <c r="AT20" s="1"/>
      <c r="AU20" s="1"/>
      <c r="AV20" s="1"/>
    </row>
    <row r="21" spans="1:48" ht="15" x14ac:dyDescent="0.25">
      <c r="A21" s="740"/>
      <c r="B21" s="176"/>
      <c r="C21" s="177"/>
      <c r="D21" s="174"/>
      <c r="E21" s="175"/>
      <c r="F21" s="221"/>
      <c r="G21" s="222"/>
      <c r="H21" s="33">
        <f t="shared" si="6"/>
        <v>0</v>
      </c>
      <c r="I21" s="34">
        <f t="shared" si="26"/>
        <v>0</v>
      </c>
      <c r="J21" s="225">
        <f t="shared" si="27"/>
        <v>0</v>
      </c>
      <c r="K21" s="35">
        <f t="shared" si="7"/>
        <v>0</v>
      </c>
      <c r="L21" s="227">
        <f t="shared" si="8"/>
        <v>0</v>
      </c>
      <c r="M21" s="222">
        <f t="shared" si="28"/>
        <v>0</v>
      </c>
      <c r="N21" s="33">
        <f t="shared" si="9"/>
        <v>0</v>
      </c>
      <c r="O21" s="34">
        <f t="shared" si="10"/>
        <v>0</v>
      </c>
      <c r="P21" s="225">
        <f t="shared" si="0"/>
        <v>0</v>
      </c>
      <c r="Q21" s="35">
        <f t="shared" si="11"/>
        <v>0</v>
      </c>
      <c r="R21" s="227">
        <f t="shared" si="12"/>
        <v>0</v>
      </c>
      <c r="S21" s="222">
        <f t="shared" si="13"/>
        <v>0</v>
      </c>
      <c r="T21" s="33">
        <f t="shared" si="14"/>
        <v>0</v>
      </c>
      <c r="U21" s="34">
        <f t="shared" si="15"/>
        <v>0</v>
      </c>
      <c r="V21" s="225">
        <f t="shared" si="1"/>
        <v>0</v>
      </c>
      <c r="W21" s="35">
        <f t="shared" si="16"/>
        <v>0</v>
      </c>
      <c r="X21" s="227">
        <f t="shared" si="17"/>
        <v>0</v>
      </c>
      <c r="Y21" s="222">
        <f t="shared" si="2"/>
        <v>0</v>
      </c>
      <c r="Z21" s="33">
        <f t="shared" si="18"/>
        <v>0</v>
      </c>
      <c r="AA21" s="34">
        <f t="shared" si="19"/>
        <v>0</v>
      </c>
      <c r="AB21" s="225">
        <f t="shared" si="3"/>
        <v>0</v>
      </c>
      <c r="AC21" s="35">
        <f t="shared" si="20"/>
        <v>0</v>
      </c>
      <c r="AD21" s="227">
        <f t="shared" si="21"/>
        <v>0</v>
      </c>
      <c r="AE21" s="222">
        <f t="shared" si="22"/>
        <v>0</v>
      </c>
      <c r="AF21" s="33">
        <f t="shared" si="23"/>
        <v>0</v>
      </c>
      <c r="AG21" s="219">
        <f t="shared" si="24"/>
        <v>0</v>
      </c>
      <c r="AH21" s="226">
        <f t="shared" si="4"/>
        <v>0</v>
      </c>
      <c r="AI21" s="40">
        <f t="shared" si="25"/>
        <v>0</v>
      </c>
      <c r="AJ21" s="38">
        <f t="shared" si="5"/>
        <v>0</v>
      </c>
      <c r="AK21" s="39"/>
      <c r="AL21" s="270"/>
      <c r="AM21" s="270"/>
      <c r="AN21" s="270"/>
      <c r="AO21" s="270"/>
      <c r="AP21" s="270"/>
      <c r="AQ21" s="270"/>
      <c r="AR21" s="270"/>
      <c r="AS21" s="270"/>
      <c r="AT21" s="1"/>
      <c r="AU21" s="1"/>
      <c r="AV21" s="1"/>
    </row>
    <row r="22" spans="1:48" ht="15" x14ac:dyDescent="0.25">
      <c r="A22" s="740"/>
      <c r="B22" s="176"/>
      <c r="C22" s="177"/>
      <c r="D22" s="174"/>
      <c r="E22" s="175"/>
      <c r="F22" s="221"/>
      <c r="G22" s="222"/>
      <c r="H22" s="33">
        <f t="shared" si="6"/>
        <v>0</v>
      </c>
      <c r="I22" s="34">
        <f t="shared" si="26"/>
        <v>0</v>
      </c>
      <c r="J22" s="225">
        <f t="shared" si="27"/>
        <v>0</v>
      </c>
      <c r="K22" s="35">
        <f t="shared" si="7"/>
        <v>0</v>
      </c>
      <c r="L22" s="227">
        <f t="shared" si="8"/>
        <v>0</v>
      </c>
      <c r="M22" s="222">
        <f t="shared" si="28"/>
        <v>0</v>
      </c>
      <c r="N22" s="33">
        <f t="shared" si="9"/>
        <v>0</v>
      </c>
      <c r="O22" s="34">
        <f t="shared" si="10"/>
        <v>0</v>
      </c>
      <c r="P22" s="225">
        <f t="shared" si="0"/>
        <v>0</v>
      </c>
      <c r="Q22" s="35">
        <f t="shared" si="11"/>
        <v>0</v>
      </c>
      <c r="R22" s="227">
        <f t="shared" si="12"/>
        <v>0</v>
      </c>
      <c r="S22" s="222">
        <f t="shared" si="13"/>
        <v>0</v>
      </c>
      <c r="T22" s="33">
        <f t="shared" si="14"/>
        <v>0</v>
      </c>
      <c r="U22" s="34">
        <f t="shared" si="15"/>
        <v>0</v>
      </c>
      <c r="V22" s="225">
        <f t="shared" si="1"/>
        <v>0</v>
      </c>
      <c r="W22" s="35">
        <f t="shared" si="16"/>
        <v>0</v>
      </c>
      <c r="X22" s="227">
        <f t="shared" si="17"/>
        <v>0</v>
      </c>
      <c r="Y22" s="222">
        <f t="shared" si="2"/>
        <v>0</v>
      </c>
      <c r="Z22" s="33">
        <f t="shared" si="18"/>
        <v>0</v>
      </c>
      <c r="AA22" s="34">
        <f t="shared" si="19"/>
        <v>0</v>
      </c>
      <c r="AB22" s="225">
        <f t="shared" si="3"/>
        <v>0</v>
      </c>
      <c r="AC22" s="35">
        <f t="shared" si="20"/>
        <v>0</v>
      </c>
      <c r="AD22" s="227">
        <f t="shared" si="21"/>
        <v>0</v>
      </c>
      <c r="AE22" s="222">
        <f t="shared" si="22"/>
        <v>0</v>
      </c>
      <c r="AF22" s="33">
        <f t="shared" si="23"/>
        <v>0</v>
      </c>
      <c r="AG22" s="219">
        <f t="shared" si="24"/>
        <v>0</v>
      </c>
      <c r="AH22" s="226">
        <f t="shared" si="4"/>
        <v>0</v>
      </c>
      <c r="AI22" s="40">
        <f t="shared" si="25"/>
        <v>0</v>
      </c>
      <c r="AJ22" s="38">
        <f t="shared" si="5"/>
        <v>0</v>
      </c>
      <c r="AK22" s="39"/>
      <c r="AL22" s="270"/>
      <c r="AM22" s="270"/>
      <c r="AN22" s="270"/>
      <c r="AO22" s="270"/>
      <c r="AP22" s="270"/>
      <c r="AQ22" s="270"/>
      <c r="AR22" s="270"/>
      <c r="AS22" s="270"/>
      <c r="AT22" s="1"/>
      <c r="AU22" s="1"/>
      <c r="AV22" s="1"/>
    </row>
    <row r="23" spans="1:48" ht="15" x14ac:dyDescent="0.25">
      <c r="A23" s="740"/>
      <c r="B23" s="176"/>
      <c r="C23" s="177"/>
      <c r="D23" s="174"/>
      <c r="E23" s="175"/>
      <c r="F23" s="221"/>
      <c r="G23" s="222"/>
      <c r="H23" s="33">
        <f t="shared" si="6"/>
        <v>0</v>
      </c>
      <c r="I23" s="34">
        <f t="shared" si="26"/>
        <v>0</v>
      </c>
      <c r="J23" s="225">
        <f t="shared" si="27"/>
        <v>0</v>
      </c>
      <c r="K23" s="35">
        <f t="shared" si="7"/>
        <v>0</v>
      </c>
      <c r="L23" s="227">
        <f t="shared" si="8"/>
        <v>0</v>
      </c>
      <c r="M23" s="222">
        <f t="shared" si="28"/>
        <v>0</v>
      </c>
      <c r="N23" s="33">
        <f t="shared" si="9"/>
        <v>0</v>
      </c>
      <c r="O23" s="34">
        <f t="shared" si="10"/>
        <v>0</v>
      </c>
      <c r="P23" s="225">
        <f t="shared" si="0"/>
        <v>0</v>
      </c>
      <c r="Q23" s="35">
        <f t="shared" si="11"/>
        <v>0</v>
      </c>
      <c r="R23" s="227">
        <f t="shared" si="12"/>
        <v>0</v>
      </c>
      <c r="S23" s="222">
        <f t="shared" si="13"/>
        <v>0</v>
      </c>
      <c r="T23" s="33">
        <f t="shared" si="14"/>
        <v>0</v>
      </c>
      <c r="U23" s="34">
        <f t="shared" si="15"/>
        <v>0</v>
      </c>
      <c r="V23" s="225">
        <f t="shared" si="1"/>
        <v>0</v>
      </c>
      <c r="W23" s="35">
        <f t="shared" si="16"/>
        <v>0</v>
      </c>
      <c r="X23" s="227">
        <f t="shared" si="17"/>
        <v>0</v>
      </c>
      <c r="Y23" s="222">
        <f t="shared" si="2"/>
        <v>0</v>
      </c>
      <c r="Z23" s="33">
        <f t="shared" si="18"/>
        <v>0</v>
      </c>
      <c r="AA23" s="34">
        <f t="shared" si="19"/>
        <v>0</v>
      </c>
      <c r="AB23" s="225">
        <f t="shared" si="3"/>
        <v>0</v>
      </c>
      <c r="AC23" s="35">
        <f t="shared" si="20"/>
        <v>0</v>
      </c>
      <c r="AD23" s="227">
        <f t="shared" si="21"/>
        <v>0</v>
      </c>
      <c r="AE23" s="222">
        <f t="shared" si="22"/>
        <v>0</v>
      </c>
      <c r="AF23" s="33">
        <f t="shared" si="23"/>
        <v>0</v>
      </c>
      <c r="AG23" s="219">
        <f t="shared" si="24"/>
        <v>0</v>
      </c>
      <c r="AH23" s="226">
        <f t="shared" si="4"/>
        <v>0</v>
      </c>
      <c r="AI23" s="40">
        <f t="shared" si="25"/>
        <v>0</v>
      </c>
      <c r="AJ23" s="38">
        <f t="shared" si="5"/>
        <v>0</v>
      </c>
      <c r="AK23" s="39"/>
      <c r="AL23" s="270"/>
      <c r="AM23" s="270"/>
      <c r="AN23" s="270"/>
      <c r="AO23" s="270"/>
      <c r="AP23" s="270"/>
      <c r="AQ23" s="270"/>
      <c r="AR23" s="270"/>
      <c r="AS23" s="270"/>
      <c r="AT23" s="1"/>
      <c r="AU23" s="1"/>
      <c r="AV23" s="1"/>
    </row>
    <row r="24" spans="1:48" ht="15" x14ac:dyDescent="0.25">
      <c r="A24" s="740"/>
      <c r="B24" s="176"/>
      <c r="C24" s="177"/>
      <c r="D24" s="174"/>
      <c r="E24" s="175"/>
      <c r="F24" s="221"/>
      <c r="G24" s="222"/>
      <c r="H24" s="33">
        <f t="shared" si="6"/>
        <v>0</v>
      </c>
      <c r="I24" s="34">
        <f t="shared" si="26"/>
        <v>0</v>
      </c>
      <c r="J24" s="225">
        <f t="shared" si="27"/>
        <v>0</v>
      </c>
      <c r="K24" s="35">
        <f t="shared" si="7"/>
        <v>0</v>
      </c>
      <c r="L24" s="227">
        <f t="shared" si="8"/>
        <v>0</v>
      </c>
      <c r="M24" s="222">
        <f t="shared" si="28"/>
        <v>0</v>
      </c>
      <c r="N24" s="33">
        <f t="shared" si="9"/>
        <v>0</v>
      </c>
      <c r="O24" s="34">
        <f t="shared" si="10"/>
        <v>0</v>
      </c>
      <c r="P24" s="225">
        <f t="shared" si="0"/>
        <v>0</v>
      </c>
      <c r="Q24" s="35">
        <f t="shared" si="11"/>
        <v>0</v>
      </c>
      <c r="R24" s="227">
        <f t="shared" si="12"/>
        <v>0</v>
      </c>
      <c r="S24" s="222">
        <f t="shared" si="13"/>
        <v>0</v>
      </c>
      <c r="T24" s="33">
        <f t="shared" si="14"/>
        <v>0</v>
      </c>
      <c r="U24" s="34">
        <f t="shared" si="15"/>
        <v>0</v>
      </c>
      <c r="V24" s="225">
        <f t="shared" si="1"/>
        <v>0</v>
      </c>
      <c r="W24" s="35">
        <f t="shared" si="16"/>
        <v>0</v>
      </c>
      <c r="X24" s="227">
        <f t="shared" si="17"/>
        <v>0</v>
      </c>
      <c r="Y24" s="222">
        <f t="shared" si="2"/>
        <v>0</v>
      </c>
      <c r="Z24" s="33">
        <f t="shared" si="18"/>
        <v>0</v>
      </c>
      <c r="AA24" s="34">
        <f t="shared" si="19"/>
        <v>0</v>
      </c>
      <c r="AB24" s="225">
        <f t="shared" si="3"/>
        <v>0</v>
      </c>
      <c r="AC24" s="35">
        <f t="shared" si="20"/>
        <v>0</v>
      </c>
      <c r="AD24" s="227">
        <f t="shared" si="21"/>
        <v>0</v>
      </c>
      <c r="AE24" s="222">
        <f t="shared" si="22"/>
        <v>0</v>
      </c>
      <c r="AF24" s="33">
        <f t="shared" si="23"/>
        <v>0</v>
      </c>
      <c r="AG24" s="219">
        <f t="shared" si="24"/>
        <v>0</v>
      </c>
      <c r="AH24" s="226">
        <f t="shared" si="4"/>
        <v>0</v>
      </c>
      <c r="AI24" s="40">
        <f t="shared" si="25"/>
        <v>0</v>
      </c>
      <c r="AJ24" s="38">
        <f t="shared" si="5"/>
        <v>0</v>
      </c>
      <c r="AK24" s="39"/>
      <c r="AL24" s="270"/>
      <c r="AM24" s="270"/>
      <c r="AN24" s="270"/>
      <c r="AO24" s="270"/>
      <c r="AP24" s="270"/>
      <c r="AQ24" s="270"/>
      <c r="AR24" s="270"/>
      <c r="AS24" s="270"/>
      <c r="AT24" s="1"/>
      <c r="AU24" s="1"/>
      <c r="AV24" s="1"/>
    </row>
    <row r="25" spans="1:48" ht="15" x14ac:dyDescent="0.25">
      <c r="A25" s="740"/>
      <c r="B25" s="176"/>
      <c r="C25" s="177"/>
      <c r="D25" s="174"/>
      <c r="E25" s="175"/>
      <c r="F25" s="221"/>
      <c r="G25" s="222"/>
      <c r="H25" s="33">
        <f t="shared" si="6"/>
        <v>0</v>
      </c>
      <c r="I25" s="34">
        <f t="shared" si="26"/>
        <v>0</v>
      </c>
      <c r="J25" s="225">
        <f t="shared" si="27"/>
        <v>0</v>
      </c>
      <c r="K25" s="35">
        <f t="shared" si="7"/>
        <v>0</v>
      </c>
      <c r="L25" s="227">
        <f t="shared" si="8"/>
        <v>0</v>
      </c>
      <c r="M25" s="222">
        <f t="shared" si="28"/>
        <v>0</v>
      </c>
      <c r="N25" s="33">
        <f t="shared" si="9"/>
        <v>0</v>
      </c>
      <c r="O25" s="34">
        <f t="shared" si="10"/>
        <v>0</v>
      </c>
      <c r="P25" s="225">
        <f t="shared" si="0"/>
        <v>0</v>
      </c>
      <c r="Q25" s="35">
        <f t="shared" si="11"/>
        <v>0</v>
      </c>
      <c r="R25" s="227">
        <f t="shared" si="12"/>
        <v>0</v>
      </c>
      <c r="S25" s="222">
        <f t="shared" si="13"/>
        <v>0</v>
      </c>
      <c r="T25" s="33">
        <f t="shared" si="14"/>
        <v>0</v>
      </c>
      <c r="U25" s="34">
        <f t="shared" si="15"/>
        <v>0</v>
      </c>
      <c r="V25" s="225">
        <f t="shared" si="1"/>
        <v>0</v>
      </c>
      <c r="W25" s="35">
        <f t="shared" si="16"/>
        <v>0</v>
      </c>
      <c r="X25" s="227">
        <f t="shared" si="17"/>
        <v>0</v>
      </c>
      <c r="Y25" s="222">
        <f t="shared" si="2"/>
        <v>0</v>
      </c>
      <c r="Z25" s="33">
        <f t="shared" si="18"/>
        <v>0</v>
      </c>
      <c r="AA25" s="34">
        <f t="shared" si="19"/>
        <v>0</v>
      </c>
      <c r="AB25" s="225">
        <f t="shared" si="3"/>
        <v>0</v>
      </c>
      <c r="AC25" s="35">
        <f t="shared" si="20"/>
        <v>0</v>
      </c>
      <c r="AD25" s="227">
        <f t="shared" si="21"/>
        <v>0</v>
      </c>
      <c r="AE25" s="222">
        <f t="shared" si="22"/>
        <v>0</v>
      </c>
      <c r="AF25" s="33">
        <f t="shared" si="23"/>
        <v>0</v>
      </c>
      <c r="AG25" s="219">
        <f t="shared" si="24"/>
        <v>0</v>
      </c>
      <c r="AH25" s="226">
        <f t="shared" si="4"/>
        <v>0</v>
      </c>
      <c r="AI25" s="40">
        <f t="shared" si="25"/>
        <v>0</v>
      </c>
      <c r="AJ25" s="38">
        <f t="shared" si="5"/>
        <v>0</v>
      </c>
      <c r="AK25" s="39"/>
      <c r="AL25" s="270"/>
      <c r="AM25" s="270"/>
      <c r="AN25" s="270"/>
      <c r="AO25" s="270"/>
      <c r="AP25" s="270"/>
      <c r="AQ25" s="270"/>
      <c r="AR25" s="270"/>
      <c r="AS25" s="270"/>
      <c r="AT25" s="1"/>
      <c r="AU25" s="1"/>
      <c r="AV25" s="1"/>
    </row>
    <row r="26" spans="1:48" ht="15" x14ac:dyDescent="0.25">
      <c r="A26" s="740"/>
      <c r="B26" s="173"/>
      <c r="C26" s="174"/>
      <c r="D26" s="385"/>
      <c r="E26" s="175"/>
      <c r="F26" s="221"/>
      <c r="G26" s="222"/>
      <c r="H26" s="33">
        <f t="shared" si="6"/>
        <v>0</v>
      </c>
      <c r="I26" s="34">
        <f t="shared" si="26"/>
        <v>0</v>
      </c>
      <c r="J26" s="225">
        <f t="shared" si="27"/>
        <v>0</v>
      </c>
      <c r="K26" s="35">
        <f t="shared" si="7"/>
        <v>0</v>
      </c>
      <c r="L26" s="227">
        <f t="shared" si="8"/>
        <v>0</v>
      </c>
      <c r="M26" s="222">
        <f t="shared" si="28"/>
        <v>0</v>
      </c>
      <c r="N26" s="33">
        <f t="shared" si="9"/>
        <v>0</v>
      </c>
      <c r="O26" s="34">
        <f t="shared" si="10"/>
        <v>0</v>
      </c>
      <c r="P26" s="225">
        <f t="shared" si="0"/>
        <v>0</v>
      </c>
      <c r="Q26" s="35">
        <f t="shared" si="11"/>
        <v>0</v>
      </c>
      <c r="R26" s="227">
        <f t="shared" si="12"/>
        <v>0</v>
      </c>
      <c r="S26" s="222">
        <f t="shared" si="13"/>
        <v>0</v>
      </c>
      <c r="T26" s="33">
        <f t="shared" si="14"/>
        <v>0</v>
      </c>
      <c r="U26" s="34">
        <f t="shared" si="15"/>
        <v>0</v>
      </c>
      <c r="V26" s="225">
        <f t="shared" si="1"/>
        <v>0</v>
      </c>
      <c r="W26" s="35">
        <f t="shared" si="16"/>
        <v>0</v>
      </c>
      <c r="X26" s="227">
        <f t="shared" si="17"/>
        <v>0</v>
      </c>
      <c r="Y26" s="222">
        <f t="shared" si="2"/>
        <v>0</v>
      </c>
      <c r="Z26" s="33">
        <f t="shared" si="18"/>
        <v>0</v>
      </c>
      <c r="AA26" s="34">
        <f t="shared" si="19"/>
        <v>0</v>
      </c>
      <c r="AB26" s="225">
        <f t="shared" si="3"/>
        <v>0</v>
      </c>
      <c r="AC26" s="35">
        <f t="shared" si="20"/>
        <v>0</v>
      </c>
      <c r="AD26" s="227">
        <f t="shared" si="21"/>
        <v>0</v>
      </c>
      <c r="AE26" s="222">
        <f t="shared" si="22"/>
        <v>0</v>
      </c>
      <c r="AF26" s="33">
        <f t="shared" si="23"/>
        <v>0</v>
      </c>
      <c r="AG26" s="219">
        <f t="shared" si="24"/>
        <v>0</v>
      </c>
      <c r="AH26" s="226">
        <f t="shared" si="4"/>
        <v>0</v>
      </c>
      <c r="AI26" s="40">
        <f t="shared" si="25"/>
        <v>0</v>
      </c>
      <c r="AJ26" s="38">
        <f t="shared" si="5"/>
        <v>0</v>
      </c>
      <c r="AK26" s="39"/>
      <c r="AL26" s="270"/>
      <c r="AM26" s="270"/>
      <c r="AN26" s="270"/>
      <c r="AO26" s="270"/>
      <c r="AP26" s="270"/>
      <c r="AQ26" s="270"/>
      <c r="AR26" s="270"/>
      <c r="AS26" s="270"/>
      <c r="AT26" s="1"/>
      <c r="AU26" s="1"/>
      <c r="AV26" s="1"/>
    </row>
    <row r="27" spans="1:48" ht="15" x14ac:dyDescent="0.25">
      <c r="A27" s="740"/>
      <c r="B27" s="173"/>
      <c r="C27" s="174"/>
      <c r="D27" s="385"/>
      <c r="E27" s="175"/>
      <c r="F27" s="221"/>
      <c r="G27" s="222"/>
      <c r="H27" s="33">
        <f t="shared" si="6"/>
        <v>0</v>
      </c>
      <c r="I27" s="34">
        <f t="shared" si="26"/>
        <v>0</v>
      </c>
      <c r="J27" s="225">
        <f t="shared" si="27"/>
        <v>0</v>
      </c>
      <c r="K27" s="35">
        <f t="shared" si="7"/>
        <v>0</v>
      </c>
      <c r="L27" s="227">
        <f t="shared" si="8"/>
        <v>0</v>
      </c>
      <c r="M27" s="222">
        <f t="shared" si="28"/>
        <v>0</v>
      </c>
      <c r="N27" s="33">
        <f t="shared" si="9"/>
        <v>0</v>
      </c>
      <c r="O27" s="34">
        <f t="shared" si="10"/>
        <v>0</v>
      </c>
      <c r="P27" s="225">
        <f t="shared" si="0"/>
        <v>0</v>
      </c>
      <c r="Q27" s="35">
        <f t="shared" si="11"/>
        <v>0</v>
      </c>
      <c r="R27" s="227">
        <f t="shared" si="12"/>
        <v>0</v>
      </c>
      <c r="S27" s="222">
        <f t="shared" si="13"/>
        <v>0</v>
      </c>
      <c r="T27" s="33">
        <f t="shared" si="14"/>
        <v>0</v>
      </c>
      <c r="U27" s="34">
        <f t="shared" si="15"/>
        <v>0</v>
      </c>
      <c r="V27" s="225">
        <f t="shared" si="1"/>
        <v>0</v>
      </c>
      <c r="W27" s="35">
        <f t="shared" si="16"/>
        <v>0</v>
      </c>
      <c r="X27" s="227">
        <f t="shared" si="17"/>
        <v>0</v>
      </c>
      <c r="Y27" s="222">
        <f t="shared" si="2"/>
        <v>0</v>
      </c>
      <c r="Z27" s="33">
        <f t="shared" si="18"/>
        <v>0</v>
      </c>
      <c r="AA27" s="34">
        <f t="shared" si="19"/>
        <v>0</v>
      </c>
      <c r="AB27" s="225">
        <f t="shared" si="3"/>
        <v>0</v>
      </c>
      <c r="AC27" s="35">
        <f t="shared" si="20"/>
        <v>0</v>
      </c>
      <c r="AD27" s="227">
        <f t="shared" si="21"/>
        <v>0</v>
      </c>
      <c r="AE27" s="222">
        <f t="shared" si="22"/>
        <v>0</v>
      </c>
      <c r="AF27" s="33">
        <f t="shared" si="23"/>
        <v>0</v>
      </c>
      <c r="AG27" s="219">
        <f t="shared" si="24"/>
        <v>0</v>
      </c>
      <c r="AH27" s="226">
        <f t="shared" si="4"/>
        <v>0</v>
      </c>
      <c r="AI27" s="40">
        <f t="shared" si="25"/>
        <v>0</v>
      </c>
      <c r="AJ27" s="38">
        <f t="shared" si="5"/>
        <v>0</v>
      </c>
      <c r="AK27" s="39"/>
      <c r="AL27" s="270"/>
      <c r="AM27" s="270"/>
      <c r="AN27" s="270"/>
      <c r="AO27" s="270"/>
      <c r="AP27" s="270"/>
      <c r="AQ27" s="270"/>
      <c r="AR27" s="270"/>
      <c r="AS27" s="270"/>
      <c r="AT27" s="1"/>
      <c r="AU27" s="1"/>
      <c r="AV27" s="1"/>
    </row>
    <row r="28" spans="1:48" ht="15" x14ac:dyDescent="0.25">
      <c r="A28" s="740"/>
      <c r="B28" s="173"/>
      <c r="C28" s="174"/>
      <c r="D28" s="385"/>
      <c r="E28" s="175"/>
      <c r="F28" s="221"/>
      <c r="G28" s="222"/>
      <c r="H28" s="36">
        <f>G28*12</f>
        <v>0</v>
      </c>
      <c r="I28" s="37">
        <f t="shared" si="26"/>
        <v>0</v>
      </c>
      <c r="J28" s="226">
        <f t="shared" si="27"/>
        <v>0</v>
      </c>
      <c r="K28" s="40">
        <f t="shared" si="7"/>
        <v>0</v>
      </c>
      <c r="L28" s="227">
        <f t="shared" si="8"/>
        <v>0</v>
      </c>
      <c r="M28" s="222">
        <f t="shared" si="28"/>
        <v>0</v>
      </c>
      <c r="N28" s="36">
        <f>M28*12</f>
        <v>0</v>
      </c>
      <c r="O28" s="37">
        <f t="shared" si="10"/>
        <v>0</v>
      </c>
      <c r="P28" s="226">
        <f t="shared" si="0"/>
        <v>0</v>
      </c>
      <c r="Q28" s="40">
        <f t="shared" si="11"/>
        <v>0</v>
      </c>
      <c r="R28" s="227">
        <f t="shared" si="12"/>
        <v>0</v>
      </c>
      <c r="S28" s="222">
        <f t="shared" si="13"/>
        <v>0</v>
      </c>
      <c r="T28" s="36">
        <f>S28*12</f>
        <v>0</v>
      </c>
      <c r="U28" s="37">
        <f t="shared" si="15"/>
        <v>0</v>
      </c>
      <c r="V28" s="226">
        <f t="shared" si="1"/>
        <v>0</v>
      </c>
      <c r="W28" s="40">
        <f t="shared" si="16"/>
        <v>0</v>
      </c>
      <c r="X28" s="227">
        <f t="shared" si="17"/>
        <v>0</v>
      </c>
      <c r="Y28" s="222">
        <f t="shared" si="2"/>
        <v>0</v>
      </c>
      <c r="Z28" s="36">
        <f>Y28*12</f>
        <v>0</v>
      </c>
      <c r="AA28" s="37">
        <f t="shared" si="19"/>
        <v>0</v>
      </c>
      <c r="AB28" s="226">
        <f t="shared" si="3"/>
        <v>0</v>
      </c>
      <c r="AC28" s="40">
        <f t="shared" si="20"/>
        <v>0</v>
      </c>
      <c r="AD28" s="227">
        <f t="shared" si="21"/>
        <v>0</v>
      </c>
      <c r="AE28" s="222">
        <f t="shared" si="22"/>
        <v>0</v>
      </c>
      <c r="AF28" s="36">
        <f>AE28*12</f>
        <v>0</v>
      </c>
      <c r="AG28" s="218">
        <f t="shared" si="24"/>
        <v>0</v>
      </c>
      <c r="AH28" s="226">
        <f t="shared" si="4"/>
        <v>0</v>
      </c>
      <c r="AI28" s="40">
        <f t="shared" si="25"/>
        <v>0</v>
      </c>
      <c r="AJ28" s="38">
        <f t="shared" si="5"/>
        <v>0</v>
      </c>
      <c r="AK28" s="39"/>
      <c r="AL28" s="271"/>
      <c r="AM28" s="270"/>
      <c r="AN28" s="270"/>
      <c r="AO28" s="270"/>
      <c r="AP28" s="270"/>
      <c r="AQ28" s="270"/>
      <c r="AR28" s="270"/>
      <c r="AS28" s="270"/>
      <c r="AT28" s="1"/>
      <c r="AU28" s="1"/>
      <c r="AV28" s="1"/>
    </row>
    <row r="29" spans="1:48" ht="15" x14ac:dyDescent="0.25">
      <c r="A29" s="740"/>
      <c r="B29" s="173"/>
      <c r="C29" s="174"/>
      <c r="D29" s="385"/>
      <c r="E29" s="175"/>
      <c r="F29" s="221"/>
      <c r="G29" s="222"/>
      <c r="H29" s="36">
        <f t="shared" ref="H29:H34" si="29">G29*12</f>
        <v>0</v>
      </c>
      <c r="I29" s="37">
        <f t="shared" si="26"/>
        <v>0</v>
      </c>
      <c r="J29" s="226">
        <f t="shared" si="27"/>
        <v>0</v>
      </c>
      <c r="K29" s="40">
        <f t="shared" si="7"/>
        <v>0</v>
      </c>
      <c r="L29" s="227">
        <f t="shared" si="8"/>
        <v>0</v>
      </c>
      <c r="M29" s="222">
        <f t="shared" si="28"/>
        <v>0</v>
      </c>
      <c r="N29" s="36">
        <f t="shared" ref="N29:N34" si="30">M29*12</f>
        <v>0</v>
      </c>
      <c r="O29" s="37">
        <f t="shared" si="10"/>
        <v>0</v>
      </c>
      <c r="P29" s="226">
        <f t="shared" si="0"/>
        <v>0</v>
      </c>
      <c r="Q29" s="40">
        <f t="shared" si="11"/>
        <v>0</v>
      </c>
      <c r="R29" s="227">
        <f t="shared" si="12"/>
        <v>0</v>
      </c>
      <c r="S29" s="222">
        <f t="shared" si="13"/>
        <v>0</v>
      </c>
      <c r="T29" s="36">
        <f t="shared" ref="T29:T34" si="31">S29*12</f>
        <v>0</v>
      </c>
      <c r="U29" s="37">
        <f t="shared" si="15"/>
        <v>0</v>
      </c>
      <c r="V29" s="226">
        <f t="shared" si="1"/>
        <v>0</v>
      </c>
      <c r="W29" s="40">
        <f t="shared" si="16"/>
        <v>0</v>
      </c>
      <c r="X29" s="227">
        <f t="shared" si="17"/>
        <v>0</v>
      </c>
      <c r="Y29" s="222">
        <f t="shared" si="2"/>
        <v>0</v>
      </c>
      <c r="Z29" s="36">
        <f t="shared" ref="Z29:Z34" si="32">Y29*12</f>
        <v>0</v>
      </c>
      <c r="AA29" s="37">
        <f t="shared" si="19"/>
        <v>0</v>
      </c>
      <c r="AB29" s="226">
        <f t="shared" si="3"/>
        <v>0</v>
      </c>
      <c r="AC29" s="40">
        <f t="shared" si="20"/>
        <v>0</v>
      </c>
      <c r="AD29" s="227">
        <f t="shared" si="21"/>
        <v>0</v>
      </c>
      <c r="AE29" s="222">
        <f t="shared" si="22"/>
        <v>0</v>
      </c>
      <c r="AF29" s="36">
        <f t="shared" ref="AF29:AF34" si="33">AE29*12</f>
        <v>0</v>
      </c>
      <c r="AG29" s="218">
        <f t="shared" si="24"/>
        <v>0</v>
      </c>
      <c r="AH29" s="226">
        <f t="shared" si="4"/>
        <v>0</v>
      </c>
      <c r="AI29" s="40">
        <f t="shared" si="25"/>
        <v>0</v>
      </c>
      <c r="AJ29" s="38">
        <f t="shared" si="5"/>
        <v>0</v>
      </c>
      <c r="AK29" s="39"/>
      <c r="AL29" s="271"/>
      <c r="AM29" s="270"/>
      <c r="AN29" s="270"/>
      <c r="AO29" s="270"/>
      <c r="AP29" s="270"/>
      <c r="AQ29" s="270"/>
      <c r="AR29" s="270"/>
      <c r="AS29" s="270"/>
      <c r="AT29" s="1"/>
      <c r="AU29" s="1"/>
      <c r="AV29" s="1"/>
    </row>
    <row r="30" spans="1:48" ht="15" x14ac:dyDescent="0.25">
      <c r="A30" s="740"/>
      <c r="B30" s="173"/>
      <c r="C30" s="174"/>
      <c r="D30" s="385"/>
      <c r="E30" s="175"/>
      <c r="F30" s="221"/>
      <c r="G30" s="222"/>
      <c r="H30" s="36">
        <f t="shared" si="29"/>
        <v>0</v>
      </c>
      <c r="I30" s="37">
        <f t="shared" si="26"/>
        <v>0</v>
      </c>
      <c r="J30" s="226">
        <f t="shared" si="27"/>
        <v>0</v>
      </c>
      <c r="K30" s="40">
        <f t="shared" si="7"/>
        <v>0</v>
      </c>
      <c r="L30" s="227">
        <f t="shared" si="8"/>
        <v>0</v>
      </c>
      <c r="M30" s="222">
        <f t="shared" si="28"/>
        <v>0</v>
      </c>
      <c r="N30" s="36">
        <f t="shared" si="30"/>
        <v>0</v>
      </c>
      <c r="O30" s="37">
        <f t="shared" si="10"/>
        <v>0</v>
      </c>
      <c r="P30" s="226">
        <f t="shared" si="0"/>
        <v>0</v>
      </c>
      <c r="Q30" s="40">
        <f t="shared" si="11"/>
        <v>0</v>
      </c>
      <c r="R30" s="227">
        <f t="shared" si="12"/>
        <v>0</v>
      </c>
      <c r="S30" s="222">
        <f t="shared" si="13"/>
        <v>0</v>
      </c>
      <c r="T30" s="36">
        <f t="shared" si="31"/>
        <v>0</v>
      </c>
      <c r="U30" s="37">
        <f t="shared" si="15"/>
        <v>0</v>
      </c>
      <c r="V30" s="226">
        <f t="shared" si="1"/>
        <v>0</v>
      </c>
      <c r="W30" s="40">
        <f t="shared" si="16"/>
        <v>0</v>
      </c>
      <c r="X30" s="227">
        <f t="shared" si="17"/>
        <v>0</v>
      </c>
      <c r="Y30" s="222">
        <f t="shared" si="2"/>
        <v>0</v>
      </c>
      <c r="Z30" s="36">
        <f t="shared" si="32"/>
        <v>0</v>
      </c>
      <c r="AA30" s="37">
        <f t="shared" si="19"/>
        <v>0</v>
      </c>
      <c r="AB30" s="226">
        <f t="shared" si="3"/>
        <v>0</v>
      </c>
      <c r="AC30" s="40">
        <f t="shared" si="20"/>
        <v>0</v>
      </c>
      <c r="AD30" s="227">
        <f t="shared" si="21"/>
        <v>0</v>
      </c>
      <c r="AE30" s="222">
        <f t="shared" si="22"/>
        <v>0</v>
      </c>
      <c r="AF30" s="36">
        <f t="shared" si="33"/>
        <v>0</v>
      </c>
      <c r="AG30" s="218">
        <f t="shared" si="24"/>
        <v>0</v>
      </c>
      <c r="AH30" s="226">
        <f t="shared" si="4"/>
        <v>0</v>
      </c>
      <c r="AI30" s="40">
        <f t="shared" si="25"/>
        <v>0</v>
      </c>
      <c r="AJ30" s="38">
        <f t="shared" si="5"/>
        <v>0</v>
      </c>
      <c r="AK30" s="39"/>
      <c r="AL30" s="271"/>
      <c r="AM30" s="270"/>
      <c r="AN30" s="270"/>
      <c r="AO30" s="270"/>
      <c r="AP30" s="270"/>
      <c r="AQ30" s="270"/>
      <c r="AR30" s="270"/>
      <c r="AS30" s="270"/>
      <c r="AT30" s="1"/>
      <c r="AU30" s="1"/>
      <c r="AV30" s="1"/>
    </row>
    <row r="31" spans="1:48" ht="15" x14ac:dyDescent="0.25">
      <c r="A31" s="740"/>
      <c r="B31" s="173"/>
      <c r="C31" s="174"/>
      <c r="D31" s="385"/>
      <c r="E31" s="175"/>
      <c r="F31" s="221"/>
      <c r="G31" s="222"/>
      <c r="H31" s="36">
        <f t="shared" si="29"/>
        <v>0</v>
      </c>
      <c r="I31" s="37">
        <f t="shared" si="26"/>
        <v>0</v>
      </c>
      <c r="J31" s="226">
        <f t="shared" si="27"/>
        <v>0</v>
      </c>
      <c r="K31" s="40">
        <f t="shared" si="7"/>
        <v>0</v>
      </c>
      <c r="L31" s="227">
        <f t="shared" si="8"/>
        <v>0</v>
      </c>
      <c r="M31" s="222">
        <f t="shared" si="28"/>
        <v>0</v>
      </c>
      <c r="N31" s="36">
        <f t="shared" si="30"/>
        <v>0</v>
      </c>
      <c r="O31" s="37">
        <f t="shared" si="10"/>
        <v>0</v>
      </c>
      <c r="P31" s="226">
        <f t="shared" si="0"/>
        <v>0</v>
      </c>
      <c r="Q31" s="40">
        <f t="shared" si="11"/>
        <v>0</v>
      </c>
      <c r="R31" s="227">
        <f t="shared" si="12"/>
        <v>0</v>
      </c>
      <c r="S31" s="222">
        <f t="shared" si="13"/>
        <v>0</v>
      </c>
      <c r="T31" s="36">
        <f t="shared" si="31"/>
        <v>0</v>
      </c>
      <c r="U31" s="37">
        <f t="shared" si="15"/>
        <v>0</v>
      </c>
      <c r="V31" s="226">
        <f t="shared" si="1"/>
        <v>0</v>
      </c>
      <c r="W31" s="40">
        <f t="shared" si="16"/>
        <v>0</v>
      </c>
      <c r="X31" s="227">
        <f t="shared" si="17"/>
        <v>0</v>
      </c>
      <c r="Y31" s="222">
        <f t="shared" si="2"/>
        <v>0</v>
      </c>
      <c r="Z31" s="36">
        <f t="shared" si="32"/>
        <v>0</v>
      </c>
      <c r="AA31" s="37">
        <f t="shared" si="19"/>
        <v>0</v>
      </c>
      <c r="AB31" s="226">
        <f t="shared" si="3"/>
        <v>0</v>
      </c>
      <c r="AC31" s="40">
        <f t="shared" si="20"/>
        <v>0</v>
      </c>
      <c r="AD31" s="227">
        <f t="shared" si="21"/>
        <v>0</v>
      </c>
      <c r="AE31" s="222">
        <f t="shared" si="22"/>
        <v>0</v>
      </c>
      <c r="AF31" s="36">
        <f t="shared" si="33"/>
        <v>0</v>
      </c>
      <c r="AG31" s="218">
        <f t="shared" si="24"/>
        <v>0</v>
      </c>
      <c r="AH31" s="226">
        <f t="shared" si="4"/>
        <v>0</v>
      </c>
      <c r="AI31" s="40">
        <f t="shared" si="25"/>
        <v>0</v>
      </c>
      <c r="AJ31" s="38">
        <f t="shared" si="5"/>
        <v>0</v>
      </c>
      <c r="AK31" s="39"/>
      <c r="AL31" s="271"/>
      <c r="AM31" s="270"/>
      <c r="AN31" s="270"/>
      <c r="AO31" s="270"/>
      <c r="AP31" s="270"/>
      <c r="AQ31" s="270"/>
      <c r="AR31" s="270"/>
      <c r="AS31" s="270"/>
      <c r="AT31" s="1"/>
      <c r="AU31" s="1"/>
      <c r="AV31" s="1"/>
    </row>
    <row r="32" spans="1:48" ht="15" x14ac:dyDescent="0.25">
      <c r="A32" s="740"/>
      <c r="B32" s="173"/>
      <c r="C32" s="174"/>
      <c r="D32" s="385" t="s">
        <v>144</v>
      </c>
      <c r="E32" s="175"/>
      <c r="F32" s="221">
        <v>31000</v>
      </c>
      <c r="G32" s="222"/>
      <c r="H32" s="36">
        <f t="shared" si="29"/>
        <v>0</v>
      </c>
      <c r="I32" s="37">
        <f t="shared" si="26"/>
        <v>0</v>
      </c>
      <c r="J32" s="584"/>
      <c r="K32" s="40">
        <f t="shared" si="7"/>
        <v>0</v>
      </c>
      <c r="L32" s="227">
        <f t="shared" si="8"/>
        <v>31000</v>
      </c>
      <c r="M32" s="222">
        <f t="shared" si="28"/>
        <v>0</v>
      </c>
      <c r="N32" s="36">
        <f t="shared" si="30"/>
        <v>0</v>
      </c>
      <c r="O32" s="37">
        <f t="shared" si="10"/>
        <v>0</v>
      </c>
      <c r="P32" s="584"/>
      <c r="Q32" s="40">
        <f t="shared" si="11"/>
        <v>0</v>
      </c>
      <c r="R32" s="227">
        <f t="shared" si="12"/>
        <v>31000</v>
      </c>
      <c r="S32" s="222">
        <f t="shared" si="13"/>
        <v>0</v>
      </c>
      <c r="T32" s="36">
        <f t="shared" si="31"/>
        <v>0</v>
      </c>
      <c r="U32" s="37">
        <f t="shared" si="15"/>
        <v>0</v>
      </c>
      <c r="V32" s="582"/>
      <c r="W32" s="40">
        <f t="shared" si="16"/>
        <v>0</v>
      </c>
      <c r="X32" s="227">
        <f t="shared" si="17"/>
        <v>31000</v>
      </c>
      <c r="Y32" s="222">
        <f t="shared" si="2"/>
        <v>0</v>
      </c>
      <c r="Z32" s="36">
        <f t="shared" si="32"/>
        <v>0</v>
      </c>
      <c r="AA32" s="37">
        <f t="shared" si="19"/>
        <v>0</v>
      </c>
      <c r="AB32" s="582"/>
      <c r="AC32" s="40">
        <f t="shared" si="20"/>
        <v>0</v>
      </c>
      <c r="AD32" s="227">
        <f t="shared" si="21"/>
        <v>31000</v>
      </c>
      <c r="AE32" s="222">
        <f t="shared" si="22"/>
        <v>0</v>
      </c>
      <c r="AF32" s="36">
        <f t="shared" si="33"/>
        <v>0</v>
      </c>
      <c r="AG32" s="218">
        <f t="shared" si="24"/>
        <v>0</v>
      </c>
      <c r="AH32" s="582"/>
      <c r="AI32" s="40">
        <f t="shared" si="25"/>
        <v>0</v>
      </c>
      <c r="AJ32" s="38">
        <f t="shared" si="5"/>
        <v>0</v>
      </c>
      <c r="AK32" s="39"/>
      <c r="AL32" s="271"/>
      <c r="AM32" s="270"/>
      <c r="AN32" s="270"/>
      <c r="AO32" s="270"/>
      <c r="AP32" s="270"/>
      <c r="AQ32" s="270"/>
      <c r="AR32" s="270"/>
      <c r="AS32" s="270"/>
      <c r="AT32" s="1"/>
      <c r="AU32" s="1"/>
      <c r="AV32" s="1"/>
    </row>
    <row r="33" spans="1:48" ht="15" x14ac:dyDescent="0.25">
      <c r="A33" s="740"/>
      <c r="B33" s="173"/>
      <c r="C33" s="174"/>
      <c r="D33" s="385" t="s">
        <v>144</v>
      </c>
      <c r="E33" s="175"/>
      <c r="F33" s="221">
        <v>31000</v>
      </c>
      <c r="G33" s="222"/>
      <c r="H33" s="36">
        <f t="shared" si="29"/>
        <v>0</v>
      </c>
      <c r="I33" s="37">
        <f t="shared" si="26"/>
        <v>0</v>
      </c>
      <c r="J33" s="584"/>
      <c r="K33" s="40">
        <f t="shared" si="7"/>
        <v>0</v>
      </c>
      <c r="L33" s="227">
        <f t="shared" si="8"/>
        <v>31000</v>
      </c>
      <c r="M33" s="222">
        <f t="shared" si="28"/>
        <v>0</v>
      </c>
      <c r="N33" s="36">
        <f t="shared" si="30"/>
        <v>0</v>
      </c>
      <c r="O33" s="37">
        <f t="shared" si="10"/>
        <v>0</v>
      </c>
      <c r="P33" s="584"/>
      <c r="Q33" s="40">
        <f t="shared" si="11"/>
        <v>0</v>
      </c>
      <c r="R33" s="227">
        <f t="shared" si="12"/>
        <v>31000</v>
      </c>
      <c r="S33" s="222">
        <f t="shared" si="13"/>
        <v>0</v>
      </c>
      <c r="T33" s="36">
        <f t="shared" si="31"/>
        <v>0</v>
      </c>
      <c r="U33" s="37">
        <f t="shared" si="15"/>
        <v>0</v>
      </c>
      <c r="V33" s="582"/>
      <c r="W33" s="40">
        <f t="shared" si="16"/>
        <v>0</v>
      </c>
      <c r="X33" s="227">
        <f t="shared" si="17"/>
        <v>31000</v>
      </c>
      <c r="Y33" s="222">
        <f t="shared" si="2"/>
        <v>0</v>
      </c>
      <c r="Z33" s="36">
        <f t="shared" si="32"/>
        <v>0</v>
      </c>
      <c r="AA33" s="37">
        <f t="shared" si="19"/>
        <v>0</v>
      </c>
      <c r="AB33" s="582"/>
      <c r="AC33" s="40">
        <f t="shared" si="20"/>
        <v>0</v>
      </c>
      <c r="AD33" s="227">
        <f t="shared" si="21"/>
        <v>31000</v>
      </c>
      <c r="AE33" s="222">
        <f t="shared" si="22"/>
        <v>0</v>
      </c>
      <c r="AF33" s="36">
        <f t="shared" si="33"/>
        <v>0</v>
      </c>
      <c r="AG33" s="218">
        <f t="shared" si="24"/>
        <v>0</v>
      </c>
      <c r="AH33" s="582"/>
      <c r="AI33" s="40">
        <f t="shared" si="25"/>
        <v>0</v>
      </c>
      <c r="AJ33" s="38">
        <f t="shared" si="5"/>
        <v>0</v>
      </c>
      <c r="AK33" s="39"/>
      <c r="AL33" s="271"/>
      <c r="AM33" s="270"/>
      <c r="AN33" s="270"/>
      <c r="AO33" s="270"/>
      <c r="AP33" s="270"/>
      <c r="AQ33" s="270"/>
      <c r="AR33" s="270"/>
      <c r="AS33" s="270"/>
      <c r="AT33" s="1"/>
      <c r="AU33" s="1"/>
      <c r="AV33" s="1"/>
    </row>
    <row r="34" spans="1:48" ht="15.75" thickBot="1" x14ac:dyDescent="0.3">
      <c r="A34" s="740"/>
      <c r="B34" s="178"/>
      <c r="C34" s="179"/>
      <c r="D34" s="386" t="s">
        <v>144</v>
      </c>
      <c r="E34" s="180"/>
      <c r="F34" s="223">
        <v>31000</v>
      </c>
      <c r="G34" s="224"/>
      <c r="H34" s="41">
        <f t="shared" si="29"/>
        <v>0</v>
      </c>
      <c r="I34" s="42">
        <f t="shared" si="26"/>
        <v>0</v>
      </c>
      <c r="J34" s="585"/>
      <c r="K34" s="43">
        <f t="shared" si="7"/>
        <v>0</v>
      </c>
      <c r="L34" s="227">
        <f t="shared" si="8"/>
        <v>31000</v>
      </c>
      <c r="M34" s="224">
        <f t="shared" si="28"/>
        <v>0</v>
      </c>
      <c r="N34" s="41">
        <f t="shared" si="30"/>
        <v>0</v>
      </c>
      <c r="O34" s="42">
        <f t="shared" si="10"/>
        <v>0</v>
      </c>
      <c r="P34" s="585"/>
      <c r="Q34" s="43">
        <f t="shared" si="11"/>
        <v>0</v>
      </c>
      <c r="R34" s="227">
        <f t="shared" si="12"/>
        <v>31000</v>
      </c>
      <c r="S34" s="224">
        <f>IF($Q$12="yes",M34,0)</f>
        <v>0</v>
      </c>
      <c r="T34" s="41">
        <f t="shared" si="31"/>
        <v>0</v>
      </c>
      <c r="U34" s="42">
        <f t="shared" si="15"/>
        <v>0</v>
      </c>
      <c r="V34" s="583"/>
      <c r="W34" s="43">
        <f t="shared" si="16"/>
        <v>0</v>
      </c>
      <c r="X34" s="227">
        <f t="shared" si="17"/>
        <v>31000</v>
      </c>
      <c r="Y34" s="224">
        <f>IF($Q$12="yes",S34,0)</f>
        <v>0</v>
      </c>
      <c r="Z34" s="41">
        <f t="shared" si="32"/>
        <v>0</v>
      </c>
      <c r="AA34" s="42">
        <f t="shared" si="19"/>
        <v>0</v>
      </c>
      <c r="AB34" s="583"/>
      <c r="AC34" s="43">
        <f t="shared" si="20"/>
        <v>0</v>
      </c>
      <c r="AD34" s="227">
        <f t="shared" si="21"/>
        <v>31000</v>
      </c>
      <c r="AE34" s="224">
        <f>IF($Q$12="yes",Y34,0)</f>
        <v>0</v>
      </c>
      <c r="AF34" s="41">
        <f t="shared" si="33"/>
        <v>0</v>
      </c>
      <c r="AG34" s="220">
        <f t="shared" si="24"/>
        <v>0</v>
      </c>
      <c r="AH34" s="583"/>
      <c r="AI34" s="43">
        <f t="shared" si="25"/>
        <v>0</v>
      </c>
      <c r="AJ34" s="44">
        <f t="shared" si="5"/>
        <v>0</v>
      </c>
      <c r="AK34" s="45"/>
      <c r="AL34" s="271"/>
      <c r="AM34" s="270"/>
      <c r="AN34" s="270"/>
      <c r="AO34" s="270"/>
      <c r="AP34" s="270"/>
      <c r="AQ34" s="270"/>
      <c r="AR34" s="270"/>
      <c r="AS34" s="270"/>
      <c r="AT34" s="1"/>
      <c r="AU34" s="1"/>
      <c r="AV34" s="1"/>
    </row>
    <row r="35" spans="1:48" ht="16.5" customHeight="1" thickTop="1" thickBot="1" x14ac:dyDescent="0.25">
      <c r="A35" s="741"/>
      <c r="B35" s="699" t="s">
        <v>16</v>
      </c>
      <c r="C35" s="700"/>
      <c r="D35" s="700"/>
      <c r="E35" s="700"/>
      <c r="F35" s="700"/>
      <c r="G35" s="700"/>
      <c r="H35" s="701"/>
      <c r="I35" s="265">
        <f>SUM(I15:I34)</f>
        <v>0</v>
      </c>
      <c r="J35" s="266">
        <f>SUM(J15:J34)</f>
        <v>0</v>
      </c>
      <c r="K35" s="46">
        <f>ROUND(SUM(K15:K34),0)</f>
        <v>0</v>
      </c>
      <c r="L35" s="696" t="s">
        <v>175</v>
      </c>
      <c r="M35" s="697"/>
      <c r="N35" s="698"/>
      <c r="O35" s="263">
        <f>SUM(O15:O34)</f>
        <v>0</v>
      </c>
      <c r="P35" s="264">
        <f>SUM(P15:P34)</f>
        <v>0</v>
      </c>
      <c r="Q35" s="46">
        <f>ROUND(SUM(Q15:Q34),0)</f>
        <v>0</v>
      </c>
      <c r="R35" s="696" t="s">
        <v>176</v>
      </c>
      <c r="S35" s="697"/>
      <c r="T35" s="698"/>
      <c r="U35" s="263">
        <f>SUM(U15:U34)</f>
        <v>0</v>
      </c>
      <c r="V35" s="264">
        <f>SUM(V15:V34)</f>
        <v>0</v>
      </c>
      <c r="W35" s="46">
        <f>ROUND(SUM(W15:W34),0)</f>
        <v>0</v>
      </c>
      <c r="X35" s="696" t="s">
        <v>177</v>
      </c>
      <c r="Y35" s="697"/>
      <c r="Z35" s="698"/>
      <c r="AA35" s="263">
        <f>SUM(AA15:AA34)</f>
        <v>0</v>
      </c>
      <c r="AB35" s="264">
        <f>SUM(AB15:AB34)</f>
        <v>0</v>
      </c>
      <c r="AC35" s="46">
        <f>ROUND(SUM(AC15:AC34),0)</f>
        <v>0</v>
      </c>
      <c r="AD35" s="696" t="s">
        <v>178</v>
      </c>
      <c r="AE35" s="697"/>
      <c r="AF35" s="698"/>
      <c r="AG35" s="263">
        <f>SUM(AG15:AG34)</f>
        <v>0</v>
      </c>
      <c r="AH35" s="264">
        <f>SUM(AH15:AH34)</f>
        <v>0</v>
      </c>
      <c r="AI35" s="46">
        <f>ROUND(SUM(AI15:AI34),0)</f>
        <v>0</v>
      </c>
      <c r="AJ35" s="47">
        <f>ROUND(AI35+AC35+W35+Q35+K35,0)</f>
        <v>0</v>
      </c>
      <c r="AK35" s="59" t="b">
        <f>IF(AJ35=SUM(AJ15:AJ34),TRUE)</f>
        <v>1</v>
      </c>
      <c r="AL35" s="270"/>
      <c r="AM35" s="270"/>
      <c r="AN35" s="270"/>
      <c r="AO35" s="270"/>
      <c r="AP35" s="270"/>
      <c r="AQ35" s="270"/>
      <c r="AR35" s="270"/>
      <c r="AS35" s="270"/>
      <c r="AT35" s="1"/>
      <c r="AU35" s="1"/>
      <c r="AV35" s="1"/>
    </row>
    <row r="36" spans="1:48" s="1" customFormat="1" ht="9.75" customHeight="1" thickBot="1" x14ac:dyDescent="0.25">
      <c r="A36" s="282"/>
      <c r="B36" s="60"/>
      <c r="C36" s="60"/>
      <c r="D36" s="60"/>
      <c r="E36" s="60"/>
      <c r="F36" s="60"/>
      <c r="G36" s="60"/>
      <c r="H36" s="60"/>
      <c r="I36" s="283"/>
      <c r="J36" s="283"/>
      <c r="K36" s="61"/>
      <c r="L36" s="15"/>
      <c r="M36" s="15"/>
      <c r="N36" s="15"/>
      <c r="O36" s="284"/>
      <c r="P36" s="283"/>
      <c r="Q36" s="61"/>
      <c r="R36" s="15"/>
      <c r="S36" s="15"/>
      <c r="T36" s="15"/>
      <c r="U36" s="284"/>
      <c r="V36" s="283"/>
      <c r="W36" s="61"/>
      <c r="X36" s="15"/>
      <c r="Y36" s="15"/>
      <c r="Z36" s="15"/>
      <c r="AA36" s="284"/>
      <c r="AB36" s="283"/>
      <c r="AC36" s="61"/>
      <c r="AD36" s="15"/>
      <c r="AE36" s="15"/>
      <c r="AF36" s="15"/>
      <c r="AG36" s="284"/>
      <c r="AH36" s="283"/>
      <c r="AI36" s="61"/>
      <c r="AJ36" s="62"/>
      <c r="AK36" s="62"/>
      <c r="AL36" s="270"/>
      <c r="AM36" s="270"/>
      <c r="AN36" s="270"/>
      <c r="AO36" s="270"/>
      <c r="AP36" s="270"/>
      <c r="AQ36" s="270"/>
      <c r="AR36" s="270"/>
      <c r="AS36" s="270"/>
    </row>
    <row r="37" spans="1:48" ht="26.25" customHeight="1" thickBot="1" x14ac:dyDescent="0.35">
      <c r="A37" s="739" t="s">
        <v>191</v>
      </c>
      <c r="B37" s="683" t="s">
        <v>17</v>
      </c>
      <c r="C37" s="684"/>
      <c r="D37" s="684"/>
      <c r="E37" s="685"/>
      <c r="F37" s="49"/>
      <c r="G37" s="49"/>
      <c r="H37" s="49"/>
      <c r="I37" s="49"/>
      <c r="J37" s="49"/>
      <c r="K37" s="50"/>
      <c r="L37" s="51"/>
      <c r="M37" s="49"/>
      <c r="N37" s="49"/>
      <c r="O37" s="49"/>
      <c r="P37" s="49"/>
      <c r="Q37" s="50"/>
      <c r="R37" s="51"/>
      <c r="S37" s="49"/>
      <c r="T37" s="49"/>
      <c r="U37" s="49"/>
      <c r="V37" s="49"/>
      <c r="W37" s="50"/>
      <c r="X37" s="51"/>
      <c r="Y37" s="49"/>
      <c r="Z37" s="49"/>
      <c r="AA37" s="49"/>
      <c r="AB37" s="49"/>
      <c r="AC37" s="50"/>
      <c r="AD37" s="51"/>
      <c r="AE37" s="49"/>
      <c r="AF37" s="49"/>
      <c r="AG37" s="49"/>
      <c r="AH37" s="49"/>
      <c r="AI37" s="50"/>
      <c r="AJ37" s="52"/>
      <c r="AK37" s="53"/>
      <c r="AL37" s="270"/>
      <c r="AM37" s="270"/>
      <c r="AN37" s="270"/>
      <c r="AO37" s="270"/>
      <c r="AP37" s="270"/>
      <c r="AQ37" s="270"/>
      <c r="AR37" s="270"/>
      <c r="AS37" s="270"/>
      <c r="AT37" s="1"/>
      <c r="AU37" s="1"/>
      <c r="AV37" s="1"/>
    </row>
    <row r="38" spans="1:48" ht="15" customHeight="1" x14ac:dyDescent="0.2">
      <c r="A38" s="740"/>
      <c r="B38" s="686" t="s">
        <v>252</v>
      </c>
      <c r="C38" s="687"/>
      <c r="D38" s="687"/>
      <c r="E38" s="688"/>
      <c r="F38" s="228"/>
      <c r="G38" s="229"/>
      <c r="H38" s="229"/>
      <c r="I38" s="230"/>
      <c r="J38" s="231"/>
      <c r="K38" s="181"/>
      <c r="L38" s="228"/>
      <c r="M38" s="229"/>
      <c r="N38" s="229"/>
      <c r="O38" s="230"/>
      <c r="P38" s="231"/>
      <c r="Q38" s="181"/>
      <c r="R38" s="228"/>
      <c r="S38" s="229"/>
      <c r="T38" s="229"/>
      <c r="U38" s="230"/>
      <c r="V38" s="231"/>
      <c r="W38" s="181"/>
      <c r="X38" s="228"/>
      <c r="Y38" s="229"/>
      <c r="Z38" s="229"/>
      <c r="AA38" s="230"/>
      <c r="AB38" s="231"/>
      <c r="AC38" s="181"/>
      <c r="AD38" s="228"/>
      <c r="AE38" s="229"/>
      <c r="AF38" s="229"/>
      <c r="AG38" s="230"/>
      <c r="AH38" s="231"/>
      <c r="AI38" s="181"/>
      <c r="AJ38" s="38">
        <f>AI38+AC38+W38+Q38+K38</f>
        <v>0</v>
      </c>
      <c r="AK38" s="39"/>
      <c r="AL38" s="270"/>
      <c r="AM38" s="270"/>
      <c r="AN38" s="270"/>
      <c r="AO38" s="270"/>
      <c r="AP38" s="270"/>
      <c r="AQ38" s="270"/>
      <c r="AR38" s="270"/>
      <c r="AS38" s="270"/>
      <c r="AT38" s="1"/>
      <c r="AU38" s="1"/>
      <c r="AV38" s="1"/>
    </row>
    <row r="39" spans="1:48" ht="15" customHeight="1" x14ac:dyDescent="0.2">
      <c r="A39" s="740"/>
      <c r="B39" s="689" t="s">
        <v>255</v>
      </c>
      <c r="C39" s="690"/>
      <c r="D39" s="690"/>
      <c r="E39" s="691"/>
      <c r="F39" s="232"/>
      <c r="G39" s="233"/>
      <c r="H39" s="233"/>
      <c r="I39" s="234"/>
      <c r="J39" s="235"/>
      <c r="K39" s="181"/>
      <c r="L39" s="232"/>
      <c r="M39" s="233"/>
      <c r="N39" s="233"/>
      <c r="O39" s="234"/>
      <c r="P39" s="235"/>
      <c r="Q39" s="181"/>
      <c r="R39" s="232"/>
      <c r="S39" s="233"/>
      <c r="T39" s="233"/>
      <c r="U39" s="234"/>
      <c r="V39" s="235"/>
      <c r="W39" s="181"/>
      <c r="X39" s="232"/>
      <c r="Y39" s="233"/>
      <c r="Z39" s="233"/>
      <c r="AA39" s="234"/>
      <c r="AB39" s="235"/>
      <c r="AC39" s="181"/>
      <c r="AD39" s="232"/>
      <c r="AE39" s="233"/>
      <c r="AF39" s="233"/>
      <c r="AG39" s="234"/>
      <c r="AH39" s="235"/>
      <c r="AI39" s="181"/>
      <c r="AJ39" s="38">
        <f>AI39+AC39+W39+Q39+K39</f>
        <v>0</v>
      </c>
      <c r="AK39" s="39"/>
      <c r="AL39" s="270"/>
      <c r="AM39" s="270"/>
      <c r="AN39" s="270"/>
      <c r="AO39" s="270"/>
      <c r="AP39" s="270"/>
      <c r="AQ39" s="270"/>
      <c r="AR39" s="270"/>
      <c r="AS39" s="270"/>
      <c r="AT39" s="1"/>
      <c r="AU39" s="1"/>
      <c r="AV39" s="1"/>
    </row>
    <row r="40" spans="1:48" ht="15.75" customHeight="1" thickBot="1" x14ac:dyDescent="0.25">
      <c r="A40" s="740"/>
      <c r="B40" s="689" t="s">
        <v>18</v>
      </c>
      <c r="C40" s="690"/>
      <c r="D40" s="690"/>
      <c r="E40" s="691"/>
      <c r="F40" s="232"/>
      <c r="G40" s="233"/>
      <c r="H40" s="233"/>
      <c r="I40" s="234"/>
      <c r="J40" s="235"/>
      <c r="K40" s="182"/>
      <c r="L40" s="232"/>
      <c r="M40" s="233"/>
      <c r="N40" s="233"/>
      <c r="O40" s="234"/>
      <c r="P40" s="235"/>
      <c r="Q40" s="182"/>
      <c r="R40" s="232"/>
      <c r="S40" s="233"/>
      <c r="T40" s="233"/>
      <c r="U40" s="234"/>
      <c r="V40" s="235"/>
      <c r="W40" s="182"/>
      <c r="X40" s="232"/>
      <c r="Y40" s="233"/>
      <c r="Z40" s="233"/>
      <c r="AA40" s="234"/>
      <c r="AB40" s="235"/>
      <c r="AC40" s="182"/>
      <c r="AD40" s="232"/>
      <c r="AE40" s="233"/>
      <c r="AF40" s="233"/>
      <c r="AG40" s="234"/>
      <c r="AH40" s="235"/>
      <c r="AI40" s="182"/>
      <c r="AJ40" s="54">
        <f>AI40+AC40+W40+Q40+K40</f>
        <v>0</v>
      </c>
      <c r="AK40" s="55"/>
      <c r="AL40" s="270"/>
      <c r="AM40" s="270"/>
      <c r="AN40" s="270"/>
      <c r="AO40" s="270"/>
      <c r="AP40" s="270"/>
      <c r="AQ40" s="270"/>
      <c r="AR40" s="270"/>
      <c r="AS40" s="270"/>
      <c r="AT40" s="1"/>
      <c r="AU40" s="1"/>
      <c r="AV40" s="1"/>
    </row>
    <row r="41" spans="1:48" ht="15.75" customHeight="1" thickBot="1" x14ac:dyDescent="0.25">
      <c r="A41" s="740"/>
      <c r="B41" s="673" t="s">
        <v>150</v>
      </c>
      <c r="C41" s="674"/>
      <c r="D41" s="674"/>
      <c r="E41" s="674"/>
      <c r="F41" s="674"/>
      <c r="G41" s="674"/>
      <c r="H41" s="674"/>
      <c r="I41" s="674"/>
      <c r="J41" s="675"/>
      <c r="K41" s="46">
        <f>SUM(K38:K40)</f>
        <v>0</v>
      </c>
      <c r="L41" s="673" t="s">
        <v>19</v>
      </c>
      <c r="M41" s="674"/>
      <c r="N41" s="674"/>
      <c r="O41" s="674"/>
      <c r="P41" s="675"/>
      <c r="Q41" s="46">
        <f>SUM(Q38:Q40)</f>
        <v>0</v>
      </c>
      <c r="R41" s="673" t="s">
        <v>20</v>
      </c>
      <c r="S41" s="674"/>
      <c r="T41" s="674"/>
      <c r="U41" s="674"/>
      <c r="V41" s="675"/>
      <c r="W41" s="46">
        <f>SUM(W38:W40)</f>
        <v>0</v>
      </c>
      <c r="X41" s="673" t="s">
        <v>21</v>
      </c>
      <c r="Y41" s="674"/>
      <c r="Z41" s="674"/>
      <c r="AA41" s="674"/>
      <c r="AB41" s="675"/>
      <c r="AC41" s="46">
        <f>SUM(AC38:AC40)</f>
        <v>0</v>
      </c>
      <c r="AD41" s="673" t="s">
        <v>22</v>
      </c>
      <c r="AE41" s="674"/>
      <c r="AF41" s="674"/>
      <c r="AG41" s="674"/>
      <c r="AH41" s="675"/>
      <c r="AI41" s="46">
        <f>SUM(AI38:AI40)</f>
        <v>0</v>
      </c>
      <c r="AJ41" s="47">
        <f>AI41+AC41+W41+Q41+K41</f>
        <v>0</v>
      </c>
      <c r="AK41" s="48" t="b">
        <f>IF(AJ41=SUM(AJ38:AJ40),TRUE)</f>
        <v>1</v>
      </c>
      <c r="AL41" s="270"/>
      <c r="AM41" s="270"/>
      <c r="AN41" s="270"/>
      <c r="AO41" s="270"/>
      <c r="AP41" s="270"/>
      <c r="AQ41" s="270"/>
      <c r="AR41" s="270"/>
      <c r="AS41" s="270"/>
      <c r="AT41" s="1"/>
      <c r="AU41" s="1"/>
      <c r="AV41" s="1"/>
    </row>
    <row r="42" spans="1:48" ht="24.75" customHeight="1" thickBot="1" x14ac:dyDescent="0.35">
      <c r="A42" s="740"/>
      <c r="B42" s="683" t="s">
        <v>23</v>
      </c>
      <c r="C42" s="684"/>
      <c r="D42" s="684"/>
      <c r="E42" s="685"/>
      <c r="F42" s="702"/>
      <c r="G42" s="703"/>
      <c r="H42" s="703"/>
      <c r="I42" s="703"/>
      <c r="J42" s="704"/>
      <c r="K42" s="49"/>
      <c r="L42" s="51"/>
      <c r="M42" s="49"/>
      <c r="N42" s="49"/>
      <c r="O42" s="49"/>
      <c r="P42" s="49"/>
      <c r="Q42" s="50"/>
      <c r="R42" s="51"/>
      <c r="S42" s="49"/>
      <c r="T42" s="49"/>
      <c r="U42" s="49"/>
      <c r="V42" s="49"/>
      <c r="W42" s="50"/>
      <c r="X42" s="51"/>
      <c r="Y42" s="49"/>
      <c r="Z42" s="49"/>
      <c r="AA42" s="49"/>
      <c r="AB42" s="49"/>
      <c r="AC42" s="50"/>
      <c r="AD42" s="51"/>
      <c r="AE42" s="49"/>
      <c r="AF42" s="49"/>
      <c r="AG42" s="49"/>
      <c r="AH42" s="49"/>
      <c r="AI42" s="50"/>
      <c r="AJ42" s="52"/>
      <c r="AK42" s="53"/>
      <c r="AL42" s="270"/>
      <c r="AM42" s="270"/>
      <c r="AN42" s="270"/>
      <c r="AO42" s="270"/>
      <c r="AP42" s="270"/>
      <c r="AQ42" s="270"/>
      <c r="AR42" s="270"/>
      <c r="AS42" s="270"/>
      <c r="AT42" s="1"/>
      <c r="AU42" s="1"/>
      <c r="AV42" s="1"/>
    </row>
    <row r="43" spans="1:48" ht="15" customHeight="1" x14ac:dyDescent="0.2">
      <c r="A43" s="740"/>
      <c r="B43" s="646" t="s">
        <v>253</v>
      </c>
      <c r="C43" s="647"/>
      <c r="D43" s="647"/>
      <c r="E43" s="648"/>
      <c r="F43" s="237"/>
      <c r="G43" s="229"/>
      <c r="H43" s="229"/>
      <c r="I43" s="230"/>
      <c r="J43" s="238"/>
      <c r="K43" s="183"/>
      <c r="L43" s="228"/>
      <c r="M43" s="229"/>
      <c r="N43" s="229"/>
      <c r="O43" s="230"/>
      <c r="P43" s="231"/>
      <c r="Q43" s="189"/>
      <c r="R43" s="228"/>
      <c r="S43" s="229"/>
      <c r="T43" s="229"/>
      <c r="U43" s="230"/>
      <c r="V43" s="231"/>
      <c r="W43" s="189"/>
      <c r="X43" s="228"/>
      <c r="Y43" s="229"/>
      <c r="Z43" s="229"/>
      <c r="AA43" s="230"/>
      <c r="AB43" s="231"/>
      <c r="AC43" s="189"/>
      <c r="AD43" s="228"/>
      <c r="AE43" s="229"/>
      <c r="AF43" s="229"/>
      <c r="AG43" s="230"/>
      <c r="AH43" s="231"/>
      <c r="AI43" s="189"/>
      <c r="AJ43" s="38">
        <f>AI43+AC43+W43+Q43+K43</f>
        <v>0</v>
      </c>
      <c r="AK43" s="56"/>
      <c r="AL43" s="270"/>
      <c r="AM43" s="270"/>
      <c r="AN43" s="270"/>
      <c r="AO43" s="270"/>
      <c r="AP43" s="270"/>
      <c r="AQ43" s="270"/>
      <c r="AR43" s="270"/>
      <c r="AS43" s="270"/>
      <c r="AT43" s="1"/>
      <c r="AU43" s="1"/>
      <c r="AV43" s="1"/>
    </row>
    <row r="44" spans="1:48" ht="15" customHeight="1" x14ac:dyDescent="0.2">
      <c r="A44" s="740"/>
      <c r="B44" s="649" t="s">
        <v>24</v>
      </c>
      <c r="C44" s="650"/>
      <c r="D44" s="650"/>
      <c r="E44" s="651"/>
      <c r="F44" s="236"/>
      <c r="G44" s="233"/>
      <c r="H44" s="233"/>
      <c r="I44" s="234"/>
      <c r="J44" s="239"/>
      <c r="K44" s="183"/>
      <c r="L44" s="232"/>
      <c r="M44" s="233"/>
      <c r="N44" s="233"/>
      <c r="O44" s="234"/>
      <c r="P44" s="235"/>
      <c r="Q44" s="189"/>
      <c r="R44" s="232"/>
      <c r="S44" s="233"/>
      <c r="T44" s="233"/>
      <c r="U44" s="234"/>
      <c r="V44" s="235"/>
      <c r="W44" s="189"/>
      <c r="X44" s="232"/>
      <c r="Y44" s="233"/>
      <c r="Z44" s="233"/>
      <c r="AA44" s="234"/>
      <c r="AB44" s="235"/>
      <c r="AC44" s="189"/>
      <c r="AD44" s="232"/>
      <c r="AE44" s="233"/>
      <c r="AF44" s="233"/>
      <c r="AG44" s="234"/>
      <c r="AH44" s="235"/>
      <c r="AI44" s="189"/>
      <c r="AJ44" s="38">
        <f>AI44+AC44+W44+Q44+K44</f>
        <v>0</v>
      </c>
      <c r="AK44" s="39"/>
      <c r="AL44" s="270"/>
      <c r="AM44" s="270"/>
      <c r="AN44" s="270"/>
      <c r="AO44" s="270"/>
      <c r="AP44" s="270"/>
      <c r="AQ44" s="270"/>
      <c r="AR44" s="270"/>
      <c r="AS44" s="270"/>
      <c r="AT44" s="1"/>
      <c r="AU44" s="1"/>
      <c r="AV44" s="1"/>
    </row>
    <row r="45" spans="1:48" ht="15" customHeight="1" x14ac:dyDescent="0.2">
      <c r="A45" s="740"/>
      <c r="B45" s="649" t="s">
        <v>25</v>
      </c>
      <c r="C45" s="650"/>
      <c r="D45" s="650"/>
      <c r="E45" s="651"/>
      <c r="F45" s="236"/>
      <c r="G45" s="233"/>
      <c r="H45" s="233"/>
      <c r="I45" s="234"/>
      <c r="J45" s="239"/>
      <c r="K45" s="183"/>
      <c r="L45" s="232"/>
      <c r="M45" s="233"/>
      <c r="N45" s="233"/>
      <c r="O45" s="234"/>
      <c r="P45" s="235"/>
      <c r="Q45" s="189"/>
      <c r="R45" s="232"/>
      <c r="S45" s="233"/>
      <c r="T45" s="233"/>
      <c r="U45" s="234"/>
      <c r="V45" s="235"/>
      <c r="W45" s="189"/>
      <c r="X45" s="232"/>
      <c r="Y45" s="233"/>
      <c r="Z45" s="233"/>
      <c r="AA45" s="234"/>
      <c r="AB45" s="235"/>
      <c r="AC45" s="189"/>
      <c r="AD45" s="232"/>
      <c r="AE45" s="233"/>
      <c r="AF45" s="233"/>
      <c r="AG45" s="234"/>
      <c r="AH45" s="235"/>
      <c r="AI45" s="189"/>
      <c r="AJ45" s="38">
        <f>AI45+AC45+W45+Q45+K45</f>
        <v>0</v>
      </c>
      <c r="AK45" s="39"/>
      <c r="AL45" s="270"/>
      <c r="AM45" s="270"/>
      <c r="AN45" s="270"/>
      <c r="AO45" s="270"/>
      <c r="AP45" s="270"/>
      <c r="AQ45" s="270"/>
      <c r="AR45" s="270"/>
      <c r="AS45" s="270"/>
      <c r="AT45" s="1"/>
      <c r="AU45" s="1"/>
      <c r="AV45" s="1"/>
    </row>
    <row r="46" spans="1:48" ht="15" customHeight="1" x14ac:dyDescent="0.2">
      <c r="A46" s="740"/>
      <c r="B46" s="689" t="s">
        <v>26</v>
      </c>
      <c r="C46" s="690"/>
      <c r="D46" s="690"/>
      <c r="E46" s="691"/>
      <c r="F46" s="236"/>
      <c r="G46" s="233"/>
      <c r="H46" s="233"/>
      <c r="I46" s="234"/>
      <c r="J46" s="239"/>
      <c r="K46" s="183"/>
      <c r="L46" s="232"/>
      <c r="M46" s="233"/>
      <c r="N46" s="233"/>
      <c r="O46" s="234"/>
      <c r="P46" s="235"/>
      <c r="Q46" s="189"/>
      <c r="R46" s="232"/>
      <c r="S46" s="233"/>
      <c r="T46" s="233"/>
      <c r="U46" s="234"/>
      <c r="V46" s="235"/>
      <c r="W46" s="189"/>
      <c r="X46" s="232"/>
      <c r="Y46" s="233"/>
      <c r="Z46" s="233"/>
      <c r="AA46" s="234"/>
      <c r="AB46" s="235"/>
      <c r="AC46" s="189"/>
      <c r="AD46" s="232"/>
      <c r="AE46" s="233"/>
      <c r="AF46" s="233"/>
      <c r="AG46" s="234"/>
      <c r="AH46" s="235"/>
      <c r="AI46" s="189"/>
      <c r="AJ46" s="38">
        <f>AI46+AC46+W46+Q46+K46</f>
        <v>0</v>
      </c>
      <c r="AK46" s="39"/>
      <c r="AL46" s="270"/>
      <c r="AM46" s="270"/>
      <c r="AN46" s="270"/>
      <c r="AO46" s="270"/>
      <c r="AP46" s="270"/>
      <c r="AQ46" s="270"/>
      <c r="AR46" s="270"/>
      <c r="AS46" s="270"/>
      <c r="AT46" s="1"/>
      <c r="AU46" s="1"/>
      <c r="AV46" s="1"/>
    </row>
    <row r="47" spans="1:48" ht="15" customHeight="1" x14ac:dyDescent="0.2">
      <c r="A47" s="740"/>
      <c r="B47" s="649" t="s">
        <v>254</v>
      </c>
      <c r="C47" s="650"/>
      <c r="D47" s="650"/>
      <c r="E47" s="651"/>
      <c r="F47" s="236"/>
      <c r="G47" s="233"/>
      <c r="H47" s="233"/>
      <c r="I47" s="234"/>
      <c r="J47" s="239"/>
      <c r="K47" s="183"/>
      <c r="L47" s="232"/>
      <c r="M47" s="233"/>
      <c r="N47" s="233"/>
      <c r="O47" s="234"/>
      <c r="P47" s="235"/>
      <c r="Q47" s="189"/>
      <c r="R47" s="232"/>
      <c r="S47" s="233"/>
      <c r="T47" s="233"/>
      <c r="U47" s="234"/>
      <c r="V47" s="235"/>
      <c r="W47" s="189"/>
      <c r="X47" s="232"/>
      <c r="Y47" s="233"/>
      <c r="Z47" s="233"/>
      <c r="AA47" s="234"/>
      <c r="AB47" s="235"/>
      <c r="AC47" s="189"/>
      <c r="AD47" s="232"/>
      <c r="AE47" s="233"/>
      <c r="AF47" s="233"/>
      <c r="AG47" s="234"/>
      <c r="AH47" s="235"/>
      <c r="AI47" s="189"/>
      <c r="AJ47" s="38">
        <f>AI47+AC47+W47+Q47+K47</f>
        <v>0</v>
      </c>
      <c r="AK47" s="39"/>
      <c r="AL47" s="270"/>
      <c r="AM47" s="270"/>
      <c r="AN47" s="270"/>
      <c r="AO47" s="270"/>
      <c r="AP47" s="270"/>
      <c r="AQ47" s="270"/>
      <c r="AR47" s="270"/>
      <c r="AS47" s="270"/>
      <c r="AT47" s="1"/>
      <c r="AU47" s="1"/>
      <c r="AV47" s="1"/>
    </row>
    <row r="48" spans="1:48" ht="15" customHeight="1" x14ac:dyDescent="0.2">
      <c r="A48" s="740"/>
      <c r="B48" s="649" t="s">
        <v>27</v>
      </c>
      <c r="C48" s="650"/>
      <c r="D48" s="650"/>
      <c r="E48" s="651"/>
      <c r="F48" s="236"/>
      <c r="G48" s="233"/>
      <c r="H48" s="233"/>
      <c r="I48" s="234"/>
      <c r="J48" s="239"/>
      <c r="K48" s="183"/>
      <c r="L48" s="232"/>
      <c r="M48" s="233"/>
      <c r="N48" s="233"/>
      <c r="O48" s="234"/>
      <c r="P48" s="235"/>
      <c r="Q48" s="189"/>
      <c r="R48" s="232"/>
      <c r="S48" s="233"/>
      <c r="T48" s="233"/>
      <c r="U48" s="234"/>
      <c r="V48" s="235"/>
      <c r="W48" s="189"/>
      <c r="X48" s="232"/>
      <c r="Y48" s="233"/>
      <c r="Z48" s="233"/>
      <c r="AA48" s="234"/>
      <c r="AB48" s="235"/>
      <c r="AC48" s="189"/>
      <c r="AD48" s="232"/>
      <c r="AE48" s="233"/>
      <c r="AF48" s="233"/>
      <c r="AG48" s="234"/>
      <c r="AH48" s="235"/>
      <c r="AI48" s="189"/>
      <c r="AJ48" s="38">
        <f t="shared" ref="AJ48:AJ54" si="34">AI48+AC48+W48+Q48+K48</f>
        <v>0</v>
      </c>
      <c r="AK48" s="39"/>
      <c r="AL48" s="270"/>
      <c r="AM48" s="270"/>
      <c r="AN48" s="270"/>
      <c r="AO48" s="270"/>
      <c r="AP48" s="270"/>
      <c r="AQ48" s="270"/>
      <c r="AR48" s="270"/>
      <c r="AS48" s="270"/>
      <c r="AT48" s="1"/>
      <c r="AU48" s="1"/>
      <c r="AV48" s="1"/>
    </row>
    <row r="49" spans="1:48" ht="15" customHeight="1" x14ac:dyDescent="0.2">
      <c r="A49" s="740"/>
      <c r="B49" s="649" t="s">
        <v>28</v>
      </c>
      <c r="C49" s="650"/>
      <c r="D49" s="650"/>
      <c r="E49" s="651"/>
      <c r="F49" s="240"/>
      <c r="G49" s="241"/>
      <c r="H49" s="241"/>
      <c r="I49" s="242"/>
      <c r="J49" s="243"/>
      <c r="K49" s="184"/>
      <c r="L49" s="244"/>
      <c r="M49" s="241"/>
      <c r="N49" s="241"/>
      <c r="O49" s="242"/>
      <c r="P49" s="245"/>
      <c r="Q49" s="181"/>
      <c r="R49" s="244"/>
      <c r="S49" s="241"/>
      <c r="T49" s="241"/>
      <c r="U49" s="242"/>
      <c r="V49" s="245"/>
      <c r="W49" s="181"/>
      <c r="X49" s="244"/>
      <c r="Y49" s="241"/>
      <c r="Z49" s="241"/>
      <c r="AA49" s="242"/>
      <c r="AB49" s="245"/>
      <c r="AC49" s="181"/>
      <c r="AD49" s="244"/>
      <c r="AE49" s="241"/>
      <c r="AF49" s="241"/>
      <c r="AG49" s="242"/>
      <c r="AH49" s="245"/>
      <c r="AI49" s="181"/>
      <c r="AJ49" s="38">
        <f t="shared" si="34"/>
        <v>0</v>
      </c>
      <c r="AK49" s="39"/>
      <c r="AL49" s="270"/>
      <c r="AM49" s="270"/>
      <c r="AN49" s="270"/>
      <c r="AO49" s="270"/>
      <c r="AP49" s="270"/>
      <c r="AQ49" s="270"/>
      <c r="AR49" s="270"/>
      <c r="AS49" s="270"/>
      <c r="AT49" s="1"/>
      <c r="AU49" s="1"/>
      <c r="AV49" s="1"/>
    </row>
    <row r="50" spans="1:48" ht="15" customHeight="1" x14ac:dyDescent="0.2">
      <c r="A50" s="740"/>
      <c r="B50" s="649" t="s">
        <v>77</v>
      </c>
      <c r="C50" s="650"/>
      <c r="D50" s="650"/>
      <c r="E50" s="651"/>
      <c r="F50" s="240"/>
      <c r="G50" s="241"/>
      <c r="H50" s="241"/>
      <c r="I50" s="242"/>
      <c r="J50" s="243"/>
      <c r="K50" s="185"/>
      <c r="L50" s="244"/>
      <c r="M50" s="241"/>
      <c r="N50" s="241"/>
      <c r="O50" s="242"/>
      <c r="P50" s="242"/>
      <c r="Q50" s="190"/>
      <c r="R50" s="244"/>
      <c r="S50" s="241"/>
      <c r="T50" s="241"/>
      <c r="U50" s="242"/>
      <c r="V50" s="242"/>
      <c r="W50" s="190"/>
      <c r="X50" s="244"/>
      <c r="Y50" s="241"/>
      <c r="Z50" s="241"/>
      <c r="AA50" s="242"/>
      <c r="AB50" s="242"/>
      <c r="AC50" s="190"/>
      <c r="AD50" s="244"/>
      <c r="AE50" s="241"/>
      <c r="AF50" s="241"/>
      <c r="AG50" s="242"/>
      <c r="AH50" s="242"/>
      <c r="AI50" s="190"/>
      <c r="AJ50" s="57">
        <f t="shared" si="34"/>
        <v>0</v>
      </c>
      <c r="AK50" s="39"/>
      <c r="AL50" s="270"/>
      <c r="AM50" s="270"/>
      <c r="AN50" s="270"/>
      <c r="AO50" s="270"/>
      <c r="AP50" s="270"/>
      <c r="AQ50" s="270"/>
      <c r="AR50" s="270"/>
      <c r="AS50" s="270"/>
      <c r="AT50" s="1"/>
      <c r="AU50" s="1"/>
      <c r="AV50" s="1"/>
    </row>
    <row r="51" spans="1:48" ht="15" customHeight="1" x14ac:dyDescent="0.2">
      <c r="A51" s="740"/>
      <c r="B51" s="649" t="s">
        <v>29</v>
      </c>
      <c r="C51" s="650"/>
      <c r="D51" s="650"/>
      <c r="E51" s="651"/>
      <c r="F51" s="240"/>
      <c r="G51" s="241"/>
      <c r="H51" s="241"/>
      <c r="I51" s="242"/>
      <c r="J51" s="243"/>
      <c r="K51" s="186"/>
      <c r="L51" s="244"/>
      <c r="M51" s="241"/>
      <c r="N51" s="241"/>
      <c r="O51" s="242"/>
      <c r="P51" s="242"/>
      <c r="Q51" s="191"/>
      <c r="R51" s="244"/>
      <c r="S51" s="241"/>
      <c r="T51" s="241"/>
      <c r="U51" s="242"/>
      <c r="V51" s="242"/>
      <c r="W51" s="191"/>
      <c r="X51" s="244"/>
      <c r="Y51" s="241"/>
      <c r="Z51" s="241"/>
      <c r="AA51" s="242"/>
      <c r="AB51" s="242"/>
      <c r="AC51" s="191"/>
      <c r="AD51" s="244"/>
      <c r="AE51" s="241"/>
      <c r="AF51" s="241"/>
      <c r="AG51" s="242"/>
      <c r="AH51" s="242"/>
      <c r="AI51" s="191"/>
      <c r="AJ51" s="57">
        <f t="shared" si="34"/>
        <v>0</v>
      </c>
      <c r="AK51" s="39"/>
      <c r="AL51" s="270"/>
      <c r="AM51" s="270"/>
      <c r="AN51" s="270"/>
      <c r="AO51" s="270"/>
      <c r="AP51" s="270"/>
      <c r="AQ51" s="270"/>
      <c r="AR51" s="270"/>
      <c r="AS51" s="270"/>
      <c r="AT51" s="1"/>
      <c r="AU51" s="1"/>
      <c r="AV51" s="1"/>
    </row>
    <row r="52" spans="1:48" ht="15" customHeight="1" x14ac:dyDescent="0.2">
      <c r="A52" s="740"/>
      <c r="B52" s="649" t="s">
        <v>29</v>
      </c>
      <c r="C52" s="650"/>
      <c r="D52" s="650"/>
      <c r="E52" s="651"/>
      <c r="F52" s="240"/>
      <c r="G52" s="241"/>
      <c r="H52" s="241"/>
      <c r="I52" s="242"/>
      <c r="J52" s="243"/>
      <c r="K52" s="187"/>
      <c r="L52" s="244"/>
      <c r="M52" s="241"/>
      <c r="N52" s="241"/>
      <c r="O52" s="242"/>
      <c r="P52" s="245"/>
      <c r="Q52" s="192"/>
      <c r="R52" s="244"/>
      <c r="S52" s="241"/>
      <c r="T52" s="241"/>
      <c r="U52" s="242"/>
      <c r="V52" s="245"/>
      <c r="W52" s="192"/>
      <c r="X52" s="244"/>
      <c r="Y52" s="241"/>
      <c r="Z52" s="241"/>
      <c r="AA52" s="242"/>
      <c r="AB52" s="245"/>
      <c r="AC52" s="192"/>
      <c r="AD52" s="244"/>
      <c r="AE52" s="241"/>
      <c r="AF52" s="241"/>
      <c r="AG52" s="242"/>
      <c r="AH52" s="245"/>
      <c r="AI52" s="192"/>
      <c r="AJ52" s="57">
        <f t="shared" si="34"/>
        <v>0</v>
      </c>
      <c r="AK52" s="39"/>
      <c r="AL52" s="270"/>
      <c r="AM52" s="270"/>
      <c r="AN52" s="270"/>
      <c r="AO52" s="270"/>
      <c r="AP52" s="270"/>
      <c r="AQ52" s="270"/>
      <c r="AR52" s="270"/>
      <c r="AS52" s="270"/>
      <c r="AT52" s="1"/>
      <c r="AU52" s="1"/>
      <c r="AV52" s="1"/>
    </row>
    <row r="53" spans="1:48" ht="15.75" customHeight="1" thickBot="1" x14ac:dyDescent="0.25">
      <c r="A53" s="740"/>
      <c r="B53" s="649" t="s">
        <v>29</v>
      </c>
      <c r="C53" s="650"/>
      <c r="D53" s="650"/>
      <c r="E53" s="651"/>
      <c r="F53" s="240"/>
      <c r="G53" s="241"/>
      <c r="H53" s="241"/>
      <c r="I53" s="242"/>
      <c r="J53" s="243"/>
      <c r="K53" s="188"/>
      <c r="L53" s="244"/>
      <c r="M53" s="241"/>
      <c r="N53" s="241"/>
      <c r="O53" s="242"/>
      <c r="P53" s="245"/>
      <c r="Q53" s="193"/>
      <c r="R53" s="244"/>
      <c r="S53" s="241"/>
      <c r="T53" s="241"/>
      <c r="U53" s="242"/>
      <c r="V53" s="245"/>
      <c r="W53" s="193"/>
      <c r="X53" s="244"/>
      <c r="Y53" s="241"/>
      <c r="Z53" s="241"/>
      <c r="AA53" s="242"/>
      <c r="AB53" s="245"/>
      <c r="AC53" s="193"/>
      <c r="AD53" s="244"/>
      <c r="AE53" s="241"/>
      <c r="AF53" s="241"/>
      <c r="AG53" s="242"/>
      <c r="AH53" s="245"/>
      <c r="AI53" s="193"/>
      <c r="AJ53" s="54">
        <f t="shared" si="34"/>
        <v>0</v>
      </c>
      <c r="AK53" s="55"/>
      <c r="AL53" s="270"/>
      <c r="AM53" s="270"/>
      <c r="AN53" s="270"/>
      <c r="AO53" s="270"/>
      <c r="AP53" s="270"/>
      <c r="AQ53" s="270"/>
      <c r="AR53" s="270"/>
      <c r="AS53" s="270"/>
      <c r="AT53" s="1"/>
      <c r="AU53" s="1"/>
      <c r="AV53" s="1"/>
    </row>
    <row r="54" spans="1:48" ht="15.75" customHeight="1" thickBot="1" x14ac:dyDescent="0.25">
      <c r="A54" s="741"/>
      <c r="B54" s="673" t="s">
        <v>30</v>
      </c>
      <c r="C54" s="674"/>
      <c r="D54" s="674"/>
      <c r="E54" s="674"/>
      <c r="F54" s="674"/>
      <c r="G54" s="674"/>
      <c r="H54" s="674"/>
      <c r="I54" s="674"/>
      <c r="J54" s="675"/>
      <c r="K54" s="58">
        <f>SUM(K43:K53)</f>
        <v>0</v>
      </c>
      <c r="L54" s="673" t="s">
        <v>31</v>
      </c>
      <c r="M54" s="674"/>
      <c r="N54" s="674"/>
      <c r="O54" s="674"/>
      <c r="P54" s="675"/>
      <c r="Q54" s="46">
        <f>SUM(Q43:Q53)</f>
        <v>0</v>
      </c>
      <c r="R54" s="673" t="s">
        <v>32</v>
      </c>
      <c r="S54" s="674"/>
      <c r="T54" s="674"/>
      <c r="U54" s="674"/>
      <c r="V54" s="675"/>
      <c r="W54" s="46">
        <f>SUM(W43:W53)</f>
        <v>0</v>
      </c>
      <c r="X54" s="673" t="s">
        <v>33</v>
      </c>
      <c r="Y54" s="674"/>
      <c r="Z54" s="674"/>
      <c r="AA54" s="674"/>
      <c r="AB54" s="675"/>
      <c r="AC54" s="46">
        <f>SUM(AC43:AC53)</f>
        <v>0</v>
      </c>
      <c r="AD54" s="673" t="s">
        <v>34</v>
      </c>
      <c r="AE54" s="674"/>
      <c r="AF54" s="674"/>
      <c r="AG54" s="674"/>
      <c r="AH54" s="675"/>
      <c r="AI54" s="46">
        <f>SUM(AI43:AI53)</f>
        <v>0</v>
      </c>
      <c r="AJ54" s="47">
        <f t="shared" si="34"/>
        <v>0</v>
      </c>
      <c r="AK54" s="59" t="b">
        <f>IF(AJ54=SUM(AJ43:AJ53),TRUE)</f>
        <v>1</v>
      </c>
      <c r="AL54" s="270"/>
      <c r="AM54" s="270"/>
      <c r="AN54" s="270"/>
      <c r="AO54" s="270"/>
      <c r="AP54" s="270"/>
      <c r="AQ54" s="270"/>
      <c r="AR54" s="270"/>
      <c r="AS54" s="270"/>
      <c r="AT54" s="1"/>
      <c r="AU54" s="1"/>
      <c r="AV54" s="1"/>
    </row>
    <row r="55" spans="1:48" s="1" customFormat="1" ht="9" customHeight="1" thickBot="1" x14ac:dyDescent="0.25">
      <c r="E55" s="60"/>
      <c r="F55" s="15"/>
      <c r="G55" s="15"/>
      <c r="H55" s="15"/>
      <c r="I55" s="15"/>
      <c r="J55" s="15"/>
      <c r="K55" s="61"/>
      <c r="L55" s="15"/>
      <c r="M55" s="15"/>
      <c r="N55" s="15"/>
      <c r="O55" s="15"/>
      <c r="P55" s="15"/>
      <c r="Q55" s="61"/>
      <c r="R55" s="15"/>
      <c r="S55" s="15"/>
      <c r="T55" s="15"/>
      <c r="U55" s="15"/>
      <c r="V55" s="15"/>
      <c r="W55" s="61"/>
      <c r="X55" s="15"/>
      <c r="Y55" s="15"/>
      <c r="Z55" s="15"/>
      <c r="AA55" s="15"/>
      <c r="AB55" s="15"/>
      <c r="AC55" s="61"/>
      <c r="AD55" s="15"/>
      <c r="AE55" s="15"/>
      <c r="AF55" s="15"/>
      <c r="AG55" s="15"/>
      <c r="AH55" s="15"/>
      <c r="AI55" s="61"/>
      <c r="AJ55" s="62"/>
      <c r="AK55" s="62"/>
      <c r="AL55" s="270"/>
      <c r="AM55" s="270"/>
      <c r="AN55" s="270"/>
      <c r="AO55" s="270"/>
      <c r="AP55" s="270"/>
      <c r="AQ55" s="270"/>
      <c r="AR55" s="270"/>
      <c r="AS55" s="270"/>
    </row>
    <row r="56" spans="1:48" s="1" customFormat="1" ht="19.5" customHeight="1" thickBot="1" x14ac:dyDescent="0.35">
      <c r="A56" s="746" t="s">
        <v>78</v>
      </c>
      <c r="B56" s="683" t="s">
        <v>142</v>
      </c>
      <c r="C56" s="684"/>
      <c r="D56" s="684"/>
      <c r="E56" s="684"/>
      <c r="F56" s="63"/>
      <c r="G56" s="64"/>
      <c r="H56" s="64"/>
      <c r="I56" s="49"/>
      <c r="J56" s="49"/>
      <c r="K56" s="49"/>
      <c r="L56" s="64"/>
      <c r="M56" s="49"/>
      <c r="N56" s="49"/>
      <c r="O56" s="49"/>
      <c r="P56" s="49"/>
      <c r="Q56" s="49"/>
      <c r="R56" s="64"/>
      <c r="S56" s="49"/>
      <c r="T56" s="49"/>
      <c r="U56" s="49"/>
      <c r="V56" s="49"/>
      <c r="W56" s="49"/>
      <c r="X56" s="64"/>
      <c r="Y56" s="49"/>
      <c r="Z56" s="49"/>
      <c r="AA56" s="49"/>
      <c r="AB56" s="49"/>
      <c r="AC56" s="49"/>
      <c r="AD56" s="64"/>
      <c r="AE56" s="49"/>
      <c r="AF56" s="49"/>
      <c r="AG56" s="49"/>
      <c r="AH56" s="49"/>
      <c r="AI56" s="49"/>
      <c r="AJ56" s="65"/>
      <c r="AK56" s="66"/>
      <c r="AL56" s="270"/>
      <c r="AM56" s="270"/>
      <c r="AN56" s="270"/>
      <c r="AO56" s="270"/>
      <c r="AP56" s="270"/>
      <c r="AQ56" s="270"/>
      <c r="AR56" s="270"/>
      <c r="AS56" s="270"/>
    </row>
    <row r="57" spans="1:48" s="1" customFormat="1" ht="15" customHeight="1" x14ac:dyDescent="0.2">
      <c r="A57" s="747"/>
      <c r="B57" s="646" t="s">
        <v>35</v>
      </c>
      <c r="C57" s="647"/>
      <c r="D57" s="647"/>
      <c r="E57" s="648"/>
      <c r="F57" s="246"/>
      <c r="G57" s="247"/>
      <c r="H57" s="247"/>
      <c r="I57" s="247"/>
      <c r="J57" s="247"/>
      <c r="K57" s="248"/>
      <c r="L57" s="247"/>
      <c r="M57" s="247"/>
      <c r="N57" s="247"/>
      <c r="O57" s="247"/>
      <c r="P57" s="247"/>
      <c r="Q57" s="249"/>
      <c r="R57" s="247"/>
      <c r="S57" s="247"/>
      <c r="T57" s="247"/>
      <c r="U57" s="247"/>
      <c r="V57" s="247"/>
      <c r="W57" s="249"/>
      <c r="X57" s="247"/>
      <c r="Y57" s="247"/>
      <c r="Z57" s="247"/>
      <c r="AA57" s="247"/>
      <c r="AB57" s="247"/>
      <c r="AC57" s="249"/>
      <c r="AD57" s="247"/>
      <c r="AE57" s="247"/>
      <c r="AF57" s="247"/>
      <c r="AG57" s="247"/>
      <c r="AH57" s="247"/>
      <c r="AI57" s="249"/>
      <c r="AJ57" s="38">
        <f>AI57+AC57+W57+Q57+K57</f>
        <v>0</v>
      </c>
      <c r="AK57" s="39"/>
      <c r="AL57" s="270"/>
      <c r="AM57" s="270"/>
      <c r="AN57" s="270"/>
      <c r="AO57" s="270"/>
      <c r="AP57" s="270"/>
      <c r="AQ57" s="270"/>
      <c r="AR57" s="270"/>
      <c r="AS57" s="270"/>
    </row>
    <row r="58" spans="1:48" s="1" customFormat="1" x14ac:dyDescent="0.2">
      <c r="A58" s="747"/>
      <c r="B58" s="649" t="s">
        <v>36</v>
      </c>
      <c r="C58" s="650"/>
      <c r="D58" s="650"/>
      <c r="E58" s="651"/>
      <c r="F58" s="250"/>
      <c r="G58" s="251"/>
      <c r="H58" s="251"/>
      <c r="I58" s="251"/>
      <c r="J58" s="251"/>
      <c r="K58" s="252"/>
      <c r="L58" s="251"/>
      <c r="M58" s="251"/>
      <c r="N58" s="251"/>
      <c r="O58" s="251"/>
      <c r="P58" s="251"/>
      <c r="Q58" s="253"/>
      <c r="R58" s="251"/>
      <c r="S58" s="251"/>
      <c r="T58" s="251"/>
      <c r="U58" s="251"/>
      <c r="V58" s="251"/>
      <c r="W58" s="253"/>
      <c r="X58" s="251"/>
      <c r="Y58" s="251"/>
      <c r="Z58" s="251"/>
      <c r="AA58" s="251"/>
      <c r="AB58" s="251"/>
      <c r="AC58" s="253"/>
      <c r="AD58" s="251"/>
      <c r="AE58" s="251"/>
      <c r="AF58" s="251"/>
      <c r="AG58" s="251"/>
      <c r="AH58" s="251"/>
      <c r="AI58" s="253"/>
      <c r="AJ58" s="38">
        <f>AI58+AC58+W58+Q58+K58</f>
        <v>0</v>
      </c>
      <c r="AK58" s="39"/>
      <c r="AL58" s="270"/>
      <c r="AM58" s="270"/>
      <c r="AN58" s="270"/>
      <c r="AO58" s="270"/>
      <c r="AP58" s="270"/>
      <c r="AQ58" s="270"/>
      <c r="AR58" s="270"/>
      <c r="AS58" s="270"/>
    </row>
    <row r="59" spans="1:48" s="1" customFormat="1" ht="13.5" thickBot="1" x14ac:dyDescent="0.25">
      <c r="A59" s="747"/>
      <c r="B59" s="649" t="s">
        <v>37</v>
      </c>
      <c r="C59" s="650"/>
      <c r="D59" s="650"/>
      <c r="E59" s="651"/>
      <c r="F59" s="250"/>
      <c r="G59" s="251"/>
      <c r="H59" s="251"/>
      <c r="I59" s="251"/>
      <c r="J59" s="251"/>
      <c r="K59" s="252"/>
      <c r="L59" s="251"/>
      <c r="M59" s="251"/>
      <c r="N59" s="251"/>
      <c r="O59" s="251"/>
      <c r="P59" s="251"/>
      <c r="Q59" s="253"/>
      <c r="R59" s="251"/>
      <c r="S59" s="251"/>
      <c r="T59" s="251"/>
      <c r="U59" s="251"/>
      <c r="V59" s="251"/>
      <c r="W59" s="253"/>
      <c r="X59" s="251"/>
      <c r="Y59" s="251"/>
      <c r="Z59" s="251"/>
      <c r="AA59" s="251"/>
      <c r="AB59" s="251"/>
      <c r="AC59" s="253"/>
      <c r="AD59" s="251"/>
      <c r="AE59" s="251"/>
      <c r="AF59" s="251"/>
      <c r="AG59" s="251"/>
      <c r="AH59" s="251"/>
      <c r="AI59" s="253"/>
      <c r="AJ59" s="54">
        <f>AI59+AC59+W59+Q59+K59</f>
        <v>0</v>
      </c>
      <c r="AK59" s="55"/>
      <c r="AL59" s="270"/>
      <c r="AM59" s="270"/>
      <c r="AN59" s="270"/>
      <c r="AO59" s="270"/>
      <c r="AP59" s="270"/>
      <c r="AQ59" s="270"/>
      <c r="AR59" s="270"/>
      <c r="AS59" s="270"/>
    </row>
    <row r="60" spans="1:48" s="1" customFormat="1" ht="13.5" thickBot="1" x14ac:dyDescent="0.25">
      <c r="A60" s="747"/>
      <c r="B60" s="738" t="s">
        <v>38</v>
      </c>
      <c r="C60" s="724"/>
      <c r="D60" s="724"/>
      <c r="E60" s="724"/>
      <c r="F60" s="674"/>
      <c r="G60" s="674"/>
      <c r="H60" s="674"/>
      <c r="I60" s="674"/>
      <c r="J60" s="674"/>
      <c r="K60" s="46">
        <f>SUM(K57:K59)</f>
        <v>0</v>
      </c>
      <c r="L60" s="673" t="s">
        <v>39</v>
      </c>
      <c r="M60" s="674"/>
      <c r="N60" s="674"/>
      <c r="O60" s="674"/>
      <c r="P60" s="674"/>
      <c r="Q60" s="46">
        <f>SUM(Q57:Q59)</f>
        <v>0</v>
      </c>
      <c r="R60" s="673" t="s">
        <v>40</v>
      </c>
      <c r="S60" s="674"/>
      <c r="T60" s="674"/>
      <c r="U60" s="674"/>
      <c r="V60" s="674"/>
      <c r="W60" s="46">
        <f>SUM(W57:W59)</f>
        <v>0</v>
      </c>
      <c r="X60" s="673" t="s">
        <v>41</v>
      </c>
      <c r="Y60" s="674"/>
      <c r="Z60" s="674"/>
      <c r="AA60" s="674"/>
      <c r="AB60" s="674"/>
      <c r="AC60" s="46">
        <f>SUM(AC57:AC59)</f>
        <v>0</v>
      </c>
      <c r="AD60" s="673" t="s">
        <v>42</v>
      </c>
      <c r="AE60" s="674"/>
      <c r="AF60" s="674"/>
      <c r="AG60" s="674"/>
      <c r="AH60" s="674"/>
      <c r="AI60" s="46">
        <f>SUM(AI57:AI59)</f>
        <v>0</v>
      </c>
      <c r="AJ60" s="47">
        <f>K60+Q60+W60+AC60+AI60</f>
        <v>0</v>
      </c>
      <c r="AK60" s="59" t="b">
        <f>IF(AJ60=SUM(AJ57:AJ59),TRUE)</f>
        <v>1</v>
      </c>
      <c r="AL60" s="270"/>
      <c r="AM60" s="270"/>
      <c r="AN60" s="270"/>
      <c r="AO60" s="270"/>
      <c r="AP60" s="270"/>
      <c r="AQ60" s="270"/>
      <c r="AR60" s="270"/>
      <c r="AS60" s="270"/>
    </row>
    <row r="61" spans="1:48" s="1" customFormat="1" ht="16.5" customHeight="1" thickBot="1" x14ac:dyDescent="0.35">
      <c r="A61" s="747"/>
      <c r="B61" s="683" t="s">
        <v>43</v>
      </c>
      <c r="C61" s="684"/>
      <c r="D61" s="684"/>
      <c r="E61" s="684"/>
      <c r="F61" s="64"/>
      <c r="G61" s="64"/>
      <c r="H61" s="64"/>
      <c r="I61" s="49"/>
      <c r="J61" s="49"/>
      <c r="K61" s="50"/>
      <c r="L61" s="64"/>
      <c r="M61" s="49"/>
      <c r="N61" s="49"/>
      <c r="O61" s="49"/>
      <c r="P61" s="49"/>
      <c r="Q61" s="50"/>
      <c r="R61" s="64"/>
      <c r="S61" s="49"/>
      <c r="T61" s="49"/>
      <c r="U61" s="49"/>
      <c r="V61" s="49"/>
      <c r="W61" s="67"/>
      <c r="X61" s="64"/>
      <c r="Y61" s="49"/>
      <c r="Z61" s="49"/>
      <c r="AA61" s="49"/>
      <c r="AB61" s="49"/>
      <c r="AC61" s="67"/>
      <c r="AD61" s="64"/>
      <c r="AE61" s="49"/>
      <c r="AF61" s="49"/>
      <c r="AG61" s="49"/>
      <c r="AH61" s="49"/>
      <c r="AI61" s="67"/>
      <c r="AJ61" s="52"/>
      <c r="AK61" s="53"/>
      <c r="AL61" s="270"/>
      <c r="AM61" s="270"/>
      <c r="AN61" s="270"/>
      <c r="AO61" s="270"/>
      <c r="AP61" s="270"/>
      <c r="AQ61" s="270"/>
      <c r="AR61" s="270"/>
      <c r="AS61" s="270"/>
    </row>
    <row r="62" spans="1:48" s="1" customFormat="1" ht="15" customHeight="1" x14ac:dyDescent="0.2">
      <c r="A62" s="747"/>
      <c r="B62" s="646" t="s">
        <v>44</v>
      </c>
      <c r="C62" s="647"/>
      <c r="D62" s="647"/>
      <c r="E62" s="648"/>
      <c r="F62" s="254"/>
      <c r="G62" s="255"/>
      <c r="H62" s="255"/>
      <c r="I62" s="255"/>
      <c r="J62" s="255"/>
      <c r="K62" s="256"/>
      <c r="L62" s="247"/>
      <c r="M62" s="247"/>
      <c r="N62" s="247"/>
      <c r="O62" s="247"/>
      <c r="P62" s="247"/>
      <c r="Q62" s="256"/>
      <c r="R62" s="247"/>
      <c r="S62" s="247"/>
      <c r="T62" s="247"/>
      <c r="U62" s="247"/>
      <c r="V62" s="247"/>
      <c r="W62" s="256"/>
      <c r="X62" s="247"/>
      <c r="Y62" s="247"/>
      <c r="Z62" s="247"/>
      <c r="AA62" s="247"/>
      <c r="AB62" s="247"/>
      <c r="AC62" s="256"/>
      <c r="AD62" s="247"/>
      <c r="AE62" s="247"/>
      <c r="AF62" s="247"/>
      <c r="AG62" s="247"/>
      <c r="AH62" s="247"/>
      <c r="AI62" s="256"/>
      <c r="AJ62" s="38">
        <f t="shared" ref="AJ62:AJ68" si="35">AI62+AC62+W62+Q62+K62</f>
        <v>0</v>
      </c>
      <c r="AK62" s="39"/>
      <c r="AL62" s="270"/>
      <c r="AM62" s="270"/>
      <c r="AN62" s="270"/>
      <c r="AO62" s="270"/>
      <c r="AP62" s="270"/>
      <c r="AQ62" s="270"/>
      <c r="AR62" s="270"/>
      <c r="AS62" s="270"/>
    </row>
    <row r="63" spans="1:48" s="1" customFormat="1" x14ac:dyDescent="0.2">
      <c r="A63" s="747"/>
      <c r="B63" s="649" t="s">
        <v>45</v>
      </c>
      <c r="C63" s="650"/>
      <c r="D63" s="650"/>
      <c r="E63" s="651"/>
      <c r="F63" s="257"/>
      <c r="G63" s="258"/>
      <c r="H63" s="258"/>
      <c r="I63" s="258"/>
      <c r="J63" s="258"/>
      <c r="K63" s="259"/>
      <c r="L63" s="258"/>
      <c r="M63" s="258"/>
      <c r="N63" s="258"/>
      <c r="O63" s="258"/>
      <c r="P63" s="258"/>
      <c r="Q63" s="259"/>
      <c r="R63" s="258"/>
      <c r="S63" s="258"/>
      <c r="T63" s="258"/>
      <c r="U63" s="258"/>
      <c r="V63" s="258"/>
      <c r="W63" s="259"/>
      <c r="X63" s="258"/>
      <c r="Y63" s="258"/>
      <c r="Z63" s="258"/>
      <c r="AA63" s="258"/>
      <c r="AB63" s="258"/>
      <c r="AC63" s="259"/>
      <c r="AD63" s="258"/>
      <c r="AE63" s="258"/>
      <c r="AF63" s="258"/>
      <c r="AG63" s="258"/>
      <c r="AH63" s="258"/>
      <c r="AI63" s="259"/>
      <c r="AJ63" s="38">
        <f t="shared" si="35"/>
        <v>0</v>
      </c>
      <c r="AK63" s="39"/>
      <c r="AL63" s="270"/>
      <c r="AM63" s="270"/>
      <c r="AN63" s="270"/>
      <c r="AO63" s="270"/>
      <c r="AP63" s="270"/>
      <c r="AQ63" s="270"/>
      <c r="AR63" s="270"/>
      <c r="AS63" s="270"/>
    </row>
    <row r="64" spans="1:48" s="1" customFormat="1" x14ac:dyDescent="0.2">
      <c r="A64" s="747"/>
      <c r="B64" s="649" t="s">
        <v>46</v>
      </c>
      <c r="C64" s="650"/>
      <c r="D64" s="650"/>
      <c r="E64" s="651"/>
      <c r="F64" s="257"/>
      <c r="G64" s="258"/>
      <c r="H64" s="258"/>
      <c r="I64" s="258"/>
      <c r="J64" s="258"/>
      <c r="K64" s="259"/>
      <c r="L64" s="258"/>
      <c r="M64" s="258"/>
      <c r="N64" s="258"/>
      <c r="O64" s="258"/>
      <c r="P64" s="258"/>
      <c r="Q64" s="259"/>
      <c r="R64" s="258"/>
      <c r="S64" s="258"/>
      <c r="T64" s="258"/>
      <c r="U64" s="258"/>
      <c r="V64" s="258"/>
      <c r="W64" s="259"/>
      <c r="X64" s="258"/>
      <c r="Y64" s="258"/>
      <c r="Z64" s="258"/>
      <c r="AA64" s="258"/>
      <c r="AB64" s="258"/>
      <c r="AC64" s="259"/>
      <c r="AD64" s="258"/>
      <c r="AE64" s="258"/>
      <c r="AF64" s="258"/>
      <c r="AG64" s="258"/>
      <c r="AH64" s="258"/>
      <c r="AI64" s="259"/>
      <c r="AJ64" s="38">
        <f t="shared" si="35"/>
        <v>0</v>
      </c>
      <c r="AK64" s="39"/>
      <c r="AL64" s="270"/>
      <c r="AM64" s="270"/>
      <c r="AN64" s="270"/>
      <c r="AO64" s="270"/>
      <c r="AP64" s="270"/>
      <c r="AQ64" s="270"/>
      <c r="AR64" s="270"/>
      <c r="AS64" s="270"/>
    </row>
    <row r="65" spans="1:54" s="1" customFormat="1" x14ac:dyDescent="0.2">
      <c r="A65" s="747"/>
      <c r="B65" s="649" t="s">
        <v>47</v>
      </c>
      <c r="C65" s="650"/>
      <c r="D65" s="650"/>
      <c r="E65" s="651"/>
      <c r="F65" s="257"/>
      <c r="G65" s="258"/>
      <c r="H65" s="258"/>
      <c r="I65" s="258"/>
      <c r="J65" s="258"/>
      <c r="K65" s="259"/>
      <c r="L65" s="258"/>
      <c r="M65" s="258"/>
      <c r="N65" s="258"/>
      <c r="O65" s="258"/>
      <c r="P65" s="258"/>
      <c r="Q65" s="259"/>
      <c r="R65" s="258"/>
      <c r="S65" s="258"/>
      <c r="T65" s="258"/>
      <c r="U65" s="258"/>
      <c r="V65" s="258"/>
      <c r="W65" s="259"/>
      <c r="X65" s="258"/>
      <c r="Y65" s="258"/>
      <c r="Z65" s="258"/>
      <c r="AA65" s="258"/>
      <c r="AB65" s="258"/>
      <c r="AC65" s="259"/>
      <c r="AD65" s="258"/>
      <c r="AE65" s="258"/>
      <c r="AF65" s="258"/>
      <c r="AG65" s="258"/>
      <c r="AH65" s="258"/>
      <c r="AI65" s="259"/>
      <c r="AJ65" s="38">
        <f t="shared" si="35"/>
        <v>0</v>
      </c>
      <c r="AK65" s="39"/>
      <c r="AL65" s="270"/>
      <c r="AM65" s="270"/>
      <c r="AN65" s="270"/>
      <c r="AO65" s="270"/>
      <c r="AP65" s="270"/>
      <c r="AQ65" s="270"/>
      <c r="AR65" s="270"/>
      <c r="AS65" s="270"/>
    </row>
    <row r="66" spans="1:54" s="1" customFormat="1" x14ac:dyDescent="0.2">
      <c r="A66" s="747"/>
      <c r="B66" s="649" t="s">
        <v>48</v>
      </c>
      <c r="C66" s="650"/>
      <c r="D66" s="650"/>
      <c r="E66" s="651"/>
      <c r="F66" s="257"/>
      <c r="G66" s="258"/>
      <c r="H66" s="258"/>
      <c r="I66" s="258"/>
      <c r="J66" s="258"/>
      <c r="K66" s="259"/>
      <c r="L66" s="258"/>
      <c r="M66" s="258"/>
      <c r="N66" s="258"/>
      <c r="O66" s="258"/>
      <c r="P66" s="258"/>
      <c r="Q66" s="259"/>
      <c r="R66" s="258"/>
      <c r="S66" s="258"/>
      <c r="T66" s="258"/>
      <c r="U66" s="258"/>
      <c r="V66" s="258"/>
      <c r="W66" s="259"/>
      <c r="X66" s="258"/>
      <c r="Y66" s="258"/>
      <c r="Z66" s="258"/>
      <c r="AA66" s="258"/>
      <c r="AB66" s="258"/>
      <c r="AC66" s="259"/>
      <c r="AD66" s="258"/>
      <c r="AE66" s="258"/>
      <c r="AF66" s="258"/>
      <c r="AG66" s="258"/>
      <c r="AH66" s="258"/>
      <c r="AI66" s="259"/>
      <c r="AJ66" s="38">
        <f t="shared" si="35"/>
        <v>0</v>
      </c>
      <c r="AK66" s="39"/>
      <c r="AL66" s="270"/>
      <c r="AM66" s="270"/>
      <c r="AN66" s="270"/>
      <c r="AO66" s="270"/>
      <c r="AP66" s="270"/>
      <c r="AQ66" s="270"/>
      <c r="AR66" s="270"/>
      <c r="AS66" s="270"/>
    </row>
    <row r="67" spans="1:54" s="1" customFormat="1" ht="15.75" customHeight="1" thickBot="1" x14ac:dyDescent="0.25">
      <c r="A67" s="747"/>
      <c r="B67" s="705" t="s">
        <v>49</v>
      </c>
      <c r="C67" s="706"/>
      <c r="D67" s="706"/>
      <c r="E67" s="707"/>
      <c r="F67" s="246"/>
      <c r="G67" s="247"/>
      <c r="H67" s="247"/>
      <c r="I67" s="247"/>
      <c r="J67" s="247"/>
      <c r="K67" s="249"/>
      <c r="L67" s="247"/>
      <c r="M67" s="247"/>
      <c r="N67" s="247"/>
      <c r="O67" s="247"/>
      <c r="P67" s="247"/>
      <c r="Q67" s="249"/>
      <c r="R67" s="247"/>
      <c r="S67" s="247"/>
      <c r="T67" s="247"/>
      <c r="U67" s="247"/>
      <c r="V67" s="247"/>
      <c r="W67" s="249"/>
      <c r="X67" s="247"/>
      <c r="Y67" s="247"/>
      <c r="Z67" s="247"/>
      <c r="AA67" s="247"/>
      <c r="AB67" s="247"/>
      <c r="AC67" s="249"/>
      <c r="AD67" s="247"/>
      <c r="AE67" s="247"/>
      <c r="AF67" s="247"/>
      <c r="AG67" s="247"/>
      <c r="AH67" s="247"/>
      <c r="AI67" s="249"/>
      <c r="AJ67" s="54">
        <f t="shared" si="35"/>
        <v>0</v>
      </c>
      <c r="AK67" s="39"/>
      <c r="AL67" s="270"/>
      <c r="AM67" s="270"/>
      <c r="AN67" s="270"/>
      <c r="AO67" s="270"/>
      <c r="AP67" s="270"/>
      <c r="AQ67" s="270"/>
      <c r="AR67" s="270"/>
      <c r="AS67" s="270"/>
    </row>
    <row r="68" spans="1:54" s="1" customFormat="1" ht="16.5" customHeight="1" thickBot="1" x14ac:dyDescent="0.25">
      <c r="A68" s="748"/>
      <c r="B68" s="708" t="s">
        <v>50</v>
      </c>
      <c r="C68" s="709"/>
      <c r="D68" s="709"/>
      <c r="E68" s="709"/>
      <c r="F68" s="709"/>
      <c r="G68" s="709"/>
      <c r="H68" s="709"/>
      <c r="I68" s="709"/>
      <c r="J68" s="709"/>
      <c r="K68" s="46">
        <f>SUM(K62:K67)</f>
        <v>0</v>
      </c>
      <c r="L68" s="708" t="s">
        <v>51</v>
      </c>
      <c r="M68" s="709"/>
      <c r="N68" s="709"/>
      <c r="O68" s="709"/>
      <c r="P68" s="709"/>
      <c r="Q68" s="46">
        <f>SUM(Q62:Q67)</f>
        <v>0</v>
      </c>
      <c r="R68" s="708" t="s">
        <v>52</v>
      </c>
      <c r="S68" s="709"/>
      <c r="T68" s="709"/>
      <c r="U68" s="709"/>
      <c r="V68" s="709"/>
      <c r="W68" s="46">
        <f>SUM(W62:W67)</f>
        <v>0</v>
      </c>
      <c r="X68" s="708" t="s">
        <v>53</v>
      </c>
      <c r="Y68" s="709"/>
      <c r="Z68" s="709"/>
      <c r="AA68" s="709"/>
      <c r="AB68" s="709"/>
      <c r="AC68" s="46">
        <f>SUM(AC62:AC67)</f>
        <v>0</v>
      </c>
      <c r="AD68" s="708" t="s">
        <v>54</v>
      </c>
      <c r="AE68" s="709"/>
      <c r="AF68" s="709"/>
      <c r="AG68" s="709"/>
      <c r="AH68" s="709"/>
      <c r="AI68" s="46">
        <f>SUM(AI62:AI67)</f>
        <v>0</v>
      </c>
      <c r="AJ68" s="68">
        <f t="shared" si="35"/>
        <v>0</v>
      </c>
      <c r="AK68" s="69" t="b">
        <f>IF(AJ68=SUM(AJ62:AJ67),TRUE)</f>
        <v>1</v>
      </c>
      <c r="AL68" s="270"/>
      <c r="AM68" s="270"/>
      <c r="AN68" s="270"/>
      <c r="AO68" s="270"/>
      <c r="AP68" s="270"/>
      <c r="AQ68" s="270"/>
      <c r="AR68" s="270"/>
      <c r="AS68" s="270"/>
    </row>
    <row r="69" spans="1:54" s="1" customFormat="1" ht="8.25" customHeight="1" thickBot="1" x14ac:dyDescent="0.25">
      <c r="B69" s="70"/>
      <c r="C69" s="70"/>
      <c r="D69" s="70"/>
      <c r="E69" s="70"/>
      <c r="F69" s="70"/>
      <c r="G69" s="70"/>
      <c r="H69" s="70"/>
      <c r="I69" s="70"/>
      <c r="J69" s="70"/>
      <c r="K69" s="71"/>
      <c r="L69" s="70"/>
      <c r="M69" s="70"/>
      <c r="N69" s="70"/>
      <c r="O69" s="70"/>
      <c r="P69" s="70"/>
      <c r="Q69" s="71"/>
      <c r="R69" s="70"/>
      <c r="S69" s="70"/>
      <c r="T69" s="70"/>
      <c r="U69" s="70"/>
      <c r="V69" s="70"/>
      <c r="W69" s="71"/>
      <c r="X69" s="70"/>
      <c r="Y69" s="70"/>
      <c r="Z69" s="70"/>
      <c r="AA69" s="70"/>
      <c r="AB69" s="70"/>
      <c r="AC69" s="71"/>
      <c r="AD69" s="70"/>
      <c r="AE69" s="70"/>
      <c r="AF69" s="70"/>
      <c r="AG69" s="70"/>
      <c r="AH69" s="70"/>
      <c r="AI69" s="71"/>
      <c r="AJ69" s="72"/>
      <c r="AK69" s="72"/>
      <c r="AL69" s="270"/>
      <c r="AM69" s="270"/>
      <c r="AN69" s="270"/>
      <c r="AO69" s="270"/>
      <c r="AP69" s="270"/>
      <c r="AQ69" s="270"/>
      <c r="AR69" s="270"/>
      <c r="AS69" s="270"/>
    </row>
    <row r="70" spans="1:54" ht="23.25" customHeight="1" thickBot="1" x14ac:dyDescent="0.35">
      <c r="A70" s="743" t="s">
        <v>55</v>
      </c>
      <c r="B70" s="683" t="s">
        <v>56</v>
      </c>
      <c r="C70" s="684"/>
      <c r="D70" s="684"/>
      <c r="E70" s="684"/>
      <c r="F70" s="64"/>
      <c r="G70" s="64"/>
      <c r="H70" s="64"/>
      <c r="I70" s="49"/>
      <c r="J70" s="49"/>
      <c r="K70" s="49"/>
      <c r="L70" s="73"/>
      <c r="M70" s="74"/>
      <c r="N70" s="74"/>
      <c r="O70" s="74"/>
      <c r="P70" s="74"/>
      <c r="Q70" s="74"/>
      <c r="R70" s="73"/>
      <c r="S70" s="74"/>
      <c r="T70" s="74"/>
      <c r="U70" s="74"/>
      <c r="V70" s="74"/>
      <c r="W70" s="74"/>
      <c r="X70" s="73"/>
      <c r="Y70" s="74"/>
      <c r="Z70" s="74"/>
      <c r="AA70" s="74"/>
      <c r="AB70" s="74"/>
      <c r="AC70" s="74"/>
      <c r="AD70" s="73"/>
      <c r="AE70" s="74"/>
      <c r="AF70" s="74"/>
      <c r="AG70" s="74"/>
      <c r="AH70" s="74"/>
      <c r="AI70" s="74"/>
      <c r="AJ70" s="75"/>
      <c r="AK70" s="66"/>
      <c r="AL70" s="270"/>
      <c r="AM70" s="270"/>
      <c r="AN70" s="270"/>
      <c r="AO70" s="270"/>
      <c r="AP70" s="270"/>
      <c r="AQ70" s="270"/>
      <c r="AR70" s="270"/>
      <c r="AS70" s="270"/>
      <c r="AT70" s="1"/>
      <c r="AU70" s="1"/>
      <c r="AV70" s="1"/>
    </row>
    <row r="71" spans="1:54" ht="22.5" x14ac:dyDescent="0.2">
      <c r="A71" s="744"/>
      <c r="B71" s="749" t="s">
        <v>57</v>
      </c>
      <c r="C71" s="750"/>
      <c r="D71" s="76"/>
      <c r="E71" s="76"/>
      <c r="F71" s="113"/>
      <c r="G71" s="77" t="s">
        <v>58</v>
      </c>
      <c r="H71" s="77" t="s">
        <v>59</v>
      </c>
      <c r="I71" s="77" t="s">
        <v>60</v>
      </c>
      <c r="J71" s="78" t="s">
        <v>61</v>
      </c>
      <c r="K71" s="456"/>
      <c r="L71" s="112"/>
      <c r="M71" s="77" t="s">
        <v>58</v>
      </c>
      <c r="N71" s="77" t="s">
        <v>59</v>
      </c>
      <c r="O71" s="77" t="s">
        <v>60</v>
      </c>
      <c r="P71" s="78" t="s">
        <v>61</v>
      </c>
      <c r="Q71" s="456"/>
      <c r="R71" s="112"/>
      <c r="S71" s="77" t="s">
        <v>58</v>
      </c>
      <c r="T71" s="77" t="s">
        <v>59</v>
      </c>
      <c r="U71" s="77" t="s">
        <v>60</v>
      </c>
      <c r="V71" s="78" t="s">
        <v>61</v>
      </c>
      <c r="W71" s="456"/>
      <c r="X71" s="117"/>
      <c r="Y71" s="77" t="s">
        <v>58</v>
      </c>
      <c r="Z71" s="77" t="s">
        <v>59</v>
      </c>
      <c r="AA71" s="77" t="s">
        <v>60</v>
      </c>
      <c r="AB71" s="78" t="s">
        <v>61</v>
      </c>
      <c r="AC71" s="456"/>
      <c r="AD71" s="112"/>
      <c r="AE71" s="77" t="s">
        <v>58</v>
      </c>
      <c r="AF71" s="77" t="s">
        <v>59</v>
      </c>
      <c r="AG71" s="77" t="s">
        <v>60</v>
      </c>
      <c r="AH71" s="124" t="s">
        <v>61</v>
      </c>
      <c r="AI71" s="125"/>
      <c r="AJ71" s="122"/>
      <c r="AK71" s="88"/>
      <c r="AL71" s="270"/>
      <c r="AM71" s="270"/>
      <c r="AN71" s="270"/>
      <c r="AO71" s="270"/>
      <c r="AP71" s="270"/>
      <c r="AQ71" s="270"/>
      <c r="AR71" s="270"/>
      <c r="AS71" s="270"/>
      <c r="AT71" s="1"/>
      <c r="AU71" s="1"/>
      <c r="AV71" s="1"/>
    </row>
    <row r="72" spans="1:54" x14ac:dyDescent="0.2">
      <c r="A72" s="744"/>
      <c r="B72" s="692" t="s">
        <v>265</v>
      </c>
      <c r="C72" s="693"/>
      <c r="D72" s="693"/>
      <c r="E72" s="693"/>
      <c r="F72" s="119"/>
      <c r="G72" s="260"/>
      <c r="H72" s="260"/>
      <c r="I72" s="79">
        <f>SUM(G72:H72)</f>
        <v>0</v>
      </c>
      <c r="J72" s="452">
        <f>IF(I72&lt;=24999,I72,I72-(I72-25000))</f>
        <v>0</v>
      </c>
      <c r="K72" s="457"/>
      <c r="L72" s="119"/>
      <c r="M72" s="260"/>
      <c r="N72" s="260"/>
      <c r="O72" s="79">
        <f>SUM(M72:N72)</f>
        <v>0</v>
      </c>
      <c r="P72" s="452">
        <f>IF(J72+O72&lt;=24999,O72,(25000-J72))</f>
        <v>0</v>
      </c>
      <c r="Q72" s="457"/>
      <c r="R72" s="119"/>
      <c r="S72" s="260"/>
      <c r="T72" s="260"/>
      <c r="U72" s="79">
        <f>SUM(S72:T72)</f>
        <v>0</v>
      </c>
      <c r="V72" s="452">
        <f>IF(J72+P72+U72&lt;=24999,U72,(25000-P72-J72))</f>
        <v>0</v>
      </c>
      <c r="W72" s="457"/>
      <c r="X72" s="115"/>
      <c r="Y72" s="260"/>
      <c r="Z72" s="260"/>
      <c r="AA72" s="79">
        <f>SUM(Y72:Z72)</f>
        <v>0</v>
      </c>
      <c r="AB72" s="452">
        <f>IF(J72+P72+V72+AA72&lt;=24999,AA72,(25000-V72-P72-J72))</f>
        <v>0</v>
      </c>
      <c r="AC72" s="457"/>
      <c r="AD72" s="119"/>
      <c r="AE72" s="260"/>
      <c r="AF72" s="260"/>
      <c r="AG72" s="79">
        <f>SUM(AE72:AF72)</f>
        <v>0</v>
      </c>
      <c r="AH72" s="454">
        <f>IF(J72+P72+V72+AB72+AG72&lt;=24999,AG72,(25000-AB72-V72-P72-J72))</f>
        <v>0</v>
      </c>
      <c r="AI72" s="126"/>
      <c r="AJ72" s="114">
        <f>I72+O72+U72+AA72+AG72</f>
        <v>0</v>
      </c>
      <c r="AK72" s="39"/>
      <c r="AL72" s="270"/>
      <c r="AM72" s="270"/>
      <c r="AN72" s="270"/>
      <c r="AO72" s="270"/>
      <c r="AP72" s="270"/>
      <c r="AQ72" s="270"/>
      <c r="AR72" s="270"/>
      <c r="AS72" s="270"/>
      <c r="AT72" s="1"/>
      <c r="AU72" s="1"/>
      <c r="AV72" s="1"/>
    </row>
    <row r="73" spans="1:54" x14ac:dyDescent="0.2">
      <c r="A73" s="744"/>
      <c r="B73" s="692" t="s">
        <v>266</v>
      </c>
      <c r="C73" s="693"/>
      <c r="D73" s="693"/>
      <c r="E73" s="693"/>
      <c r="F73" s="119"/>
      <c r="G73" s="260"/>
      <c r="H73" s="260"/>
      <c r="I73" s="79">
        <f>SUM(G73:H73)</f>
        <v>0</v>
      </c>
      <c r="J73" s="452">
        <f>IF(I73&lt;=24999,I73,I73-(I73-25000))</f>
        <v>0</v>
      </c>
      <c r="K73" s="457"/>
      <c r="L73" s="119"/>
      <c r="M73" s="260"/>
      <c r="N73" s="260"/>
      <c r="O73" s="79">
        <f>SUM(M73:N73)</f>
        <v>0</v>
      </c>
      <c r="P73" s="452">
        <f>IF(J73+O73&lt;=24999,O73,(25000-J73))</f>
        <v>0</v>
      </c>
      <c r="Q73" s="457"/>
      <c r="R73" s="119"/>
      <c r="S73" s="260"/>
      <c r="T73" s="260"/>
      <c r="U73" s="79">
        <f>SUM(S73:T73)</f>
        <v>0</v>
      </c>
      <c r="V73" s="452">
        <f>IF(J73+P73+U73&lt;=24999,U73,(25000-P73-J73))</f>
        <v>0</v>
      </c>
      <c r="W73" s="457"/>
      <c r="X73" s="115"/>
      <c r="Y73" s="260"/>
      <c r="Z73" s="260"/>
      <c r="AA73" s="79">
        <f>SUM(Y73:Z73)</f>
        <v>0</v>
      </c>
      <c r="AB73" s="452">
        <f>IF(J73+P73+V73+AA73&lt;=24999,AA73,(25000-V73-P73-J73))</f>
        <v>0</v>
      </c>
      <c r="AC73" s="457"/>
      <c r="AD73" s="119"/>
      <c r="AE73" s="260"/>
      <c r="AF73" s="260"/>
      <c r="AG73" s="79">
        <f>SUM(AE73:AF73)</f>
        <v>0</v>
      </c>
      <c r="AH73" s="454">
        <f>IF(J73+P73+V73+AB73+AG73&lt;=24999,AG73,(25000-AB73-V73-P73-J73))</f>
        <v>0</v>
      </c>
      <c r="AI73" s="126"/>
      <c r="AJ73" s="114">
        <f>I73+O73+U73+AA73+AG73</f>
        <v>0</v>
      </c>
      <c r="AK73" s="39"/>
      <c r="AL73" s="270"/>
      <c r="AM73" s="270"/>
      <c r="AN73" s="270"/>
      <c r="AO73" s="270"/>
      <c r="AP73" s="270"/>
      <c r="AQ73" s="270"/>
      <c r="AR73" s="270"/>
      <c r="AS73" s="270"/>
      <c r="AT73" s="1"/>
      <c r="AU73" s="1"/>
      <c r="AV73" s="1"/>
    </row>
    <row r="74" spans="1:54" x14ac:dyDescent="0.2">
      <c r="A74" s="744"/>
      <c r="B74" s="692" t="s">
        <v>267</v>
      </c>
      <c r="C74" s="693"/>
      <c r="D74" s="693"/>
      <c r="E74" s="693"/>
      <c r="F74" s="119"/>
      <c r="G74" s="260"/>
      <c r="H74" s="260"/>
      <c r="I74" s="79">
        <f>SUM(G74:H74)</f>
        <v>0</v>
      </c>
      <c r="J74" s="452">
        <f>IF(I74&lt;=24999,I74,I74-(I74-25000))</f>
        <v>0</v>
      </c>
      <c r="K74" s="457"/>
      <c r="L74" s="119"/>
      <c r="M74" s="260"/>
      <c r="N74" s="260"/>
      <c r="O74" s="79">
        <f>SUM(M74:N74)</f>
        <v>0</v>
      </c>
      <c r="P74" s="452">
        <f>IF(J74+O74&lt;=24999,O74,(25000-J74))</f>
        <v>0</v>
      </c>
      <c r="Q74" s="457"/>
      <c r="R74" s="119"/>
      <c r="S74" s="260"/>
      <c r="T74" s="260"/>
      <c r="U74" s="79">
        <f>SUM(S74:T74)</f>
        <v>0</v>
      </c>
      <c r="V74" s="452">
        <f>IF(J74+P74+U74&lt;=24999,U74,(25000-P74-J74))</f>
        <v>0</v>
      </c>
      <c r="W74" s="457"/>
      <c r="X74" s="115"/>
      <c r="Y74" s="260"/>
      <c r="Z74" s="260"/>
      <c r="AA74" s="79">
        <f>SUM(Y74:Z74)</f>
        <v>0</v>
      </c>
      <c r="AB74" s="452">
        <f>IF(J74+P74+V74+AA74&lt;=24999,AA74,(25000-V74-P74-J74))</f>
        <v>0</v>
      </c>
      <c r="AC74" s="457"/>
      <c r="AD74" s="119"/>
      <c r="AE74" s="260"/>
      <c r="AF74" s="260"/>
      <c r="AG74" s="79">
        <f>SUM(AE74:AF74)</f>
        <v>0</v>
      </c>
      <c r="AH74" s="454">
        <f>IF(J74+P74+V74+AB74+AG74&lt;=24999,AG74,(25000-AB74-V74-P74-J74))</f>
        <v>0</v>
      </c>
      <c r="AI74" s="126"/>
      <c r="AJ74" s="114">
        <f>I74+O74+U74+AA74+AG74</f>
        <v>0</v>
      </c>
      <c r="AK74" s="80"/>
      <c r="AL74" s="270"/>
      <c r="AM74" s="270"/>
      <c r="AN74" s="270"/>
      <c r="AO74" s="270"/>
      <c r="AP74" s="270"/>
      <c r="AQ74" s="270"/>
      <c r="AR74" s="270"/>
      <c r="AS74" s="270"/>
      <c r="AT74" s="1"/>
      <c r="AU74" s="1"/>
      <c r="AV74" s="1"/>
    </row>
    <row r="75" spans="1:54" x14ac:dyDescent="0.2">
      <c r="A75" s="744"/>
      <c r="B75" s="692" t="s">
        <v>62</v>
      </c>
      <c r="C75" s="693"/>
      <c r="D75" s="693"/>
      <c r="E75" s="693"/>
      <c r="F75" s="119"/>
      <c r="G75" s="260"/>
      <c r="H75" s="260"/>
      <c r="I75" s="79">
        <f>SUM(G75:H75)</f>
        <v>0</v>
      </c>
      <c r="J75" s="452">
        <f>IF(I75&lt;=24999,I75,I75-(I75-25000))</f>
        <v>0</v>
      </c>
      <c r="K75" s="457"/>
      <c r="L75" s="119"/>
      <c r="M75" s="260"/>
      <c r="N75" s="260"/>
      <c r="O75" s="79">
        <f>SUM(M75:N75)</f>
        <v>0</v>
      </c>
      <c r="P75" s="452">
        <f>IF(J75+O75&lt;=24999,O75,(25000-J75))</f>
        <v>0</v>
      </c>
      <c r="Q75" s="457"/>
      <c r="R75" s="119"/>
      <c r="S75" s="260"/>
      <c r="T75" s="260"/>
      <c r="U75" s="79">
        <f>SUM(S75:T75)</f>
        <v>0</v>
      </c>
      <c r="V75" s="452">
        <f>IF(J75+P75+U75&lt;=24999,U75,(25000-P75-J75))</f>
        <v>0</v>
      </c>
      <c r="W75" s="457"/>
      <c r="X75" s="115"/>
      <c r="Y75" s="260"/>
      <c r="Z75" s="260"/>
      <c r="AA75" s="79">
        <f>SUM(Y75:Z75)</f>
        <v>0</v>
      </c>
      <c r="AB75" s="452">
        <f>IF(J75+P75+V75+AA75&lt;=24999,AA75,(25000-V75-P75-J75))</f>
        <v>0</v>
      </c>
      <c r="AC75" s="457"/>
      <c r="AD75" s="119"/>
      <c r="AE75" s="260"/>
      <c r="AF75" s="260"/>
      <c r="AG75" s="79">
        <f>SUM(AE75:AF75)</f>
        <v>0</v>
      </c>
      <c r="AH75" s="454">
        <f>IF(J75+P75+V75+AB75+AG75&lt;=24999,AG75,(25000-AB75-V75-P75-J75))</f>
        <v>0</v>
      </c>
      <c r="AI75" s="126"/>
      <c r="AJ75" s="114">
        <f>I75+O75+U75+AA75+AG75</f>
        <v>0</v>
      </c>
      <c r="AK75" s="39"/>
      <c r="AL75" s="270"/>
      <c r="AM75" s="270"/>
      <c r="AN75" s="270"/>
      <c r="AO75" s="270"/>
      <c r="AP75" s="270"/>
      <c r="AQ75" s="270"/>
      <c r="AR75" s="270"/>
      <c r="AS75" s="270"/>
      <c r="AT75" s="1"/>
      <c r="AU75" s="1"/>
      <c r="AV75" s="1"/>
    </row>
    <row r="76" spans="1:54" x14ac:dyDescent="0.2">
      <c r="A76" s="744"/>
      <c r="B76" s="692" t="s">
        <v>63</v>
      </c>
      <c r="C76" s="693"/>
      <c r="D76" s="693"/>
      <c r="E76" s="693"/>
      <c r="F76" s="119"/>
      <c r="G76" s="260"/>
      <c r="H76" s="260"/>
      <c r="I76" s="79">
        <f>SUM(G76:H76)</f>
        <v>0</v>
      </c>
      <c r="J76" s="452">
        <f>IF(I76&lt;=24999,I76,I76-(I76-25000))</f>
        <v>0</v>
      </c>
      <c r="K76" s="457"/>
      <c r="L76" s="119"/>
      <c r="M76" s="260"/>
      <c r="N76" s="260"/>
      <c r="O76" s="79">
        <f>SUM(M76:N76)</f>
        <v>0</v>
      </c>
      <c r="P76" s="452">
        <f>IF(J76+O76&lt;=24999,O76,(25000-J76))</f>
        <v>0</v>
      </c>
      <c r="Q76" s="457"/>
      <c r="R76" s="119"/>
      <c r="S76" s="260"/>
      <c r="T76" s="260"/>
      <c r="U76" s="79">
        <f>SUM(S76:T76)</f>
        <v>0</v>
      </c>
      <c r="V76" s="452">
        <f>IF(J76+P76+U76&lt;=24999,U76,(25000-P76-J76))</f>
        <v>0</v>
      </c>
      <c r="W76" s="457"/>
      <c r="X76" s="115"/>
      <c r="Y76" s="260"/>
      <c r="Z76" s="260"/>
      <c r="AA76" s="79">
        <f>SUM(Y76:Z76)</f>
        <v>0</v>
      </c>
      <c r="AB76" s="452">
        <f>IF(J76+P76+V76+AA76&lt;=24999,AA76,(25000-V76-P76-J76))</f>
        <v>0</v>
      </c>
      <c r="AC76" s="457"/>
      <c r="AD76" s="119"/>
      <c r="AE76" s="260"/>
      <c r="AF76" s="260"/>
      <c r="AG76" s="79">
        <f>SUM(AE76:AF76)</f>
        <v>0</v>
      </c>
      <c r="AH76" s="454">
        <f>IF(J76+P76+V76+AB76+AG76&lt;=24999,AG76,(25000-AB76-V76-P76-J76))</f>
        <v>0</v>
      </c>
      <c r="AI76" s="126"/>
      <c r="AJ76" s="114">
        <f>I76+O76+U76+AA76+AG76</f>
        <v>0</v>
      </c>
      <c r="AK76" s="39"/>
      <c r="AL76" s="270"/>
      <c r="AM76" s="270"/>
      <c r="AN76" s="270"/>
      <c r="AO76" s="270"/>
      <c r="AP76" s="270"/>
      <c r="AQ76" s="270"/>
      <c r="AR76" s="270"/>
      <c r="AS76" s="270"/>
      <c r="AT76" s="1"/>
      <c r="AU76" s="1"/>
      <c r="AV76" s="1"/>
    </row>
    <row r="77" spans="1:54" ht="13.5" thickBot="1" x14ac:dyDescent="0.25">
      <c r="A77" s="744"/>
      <c r="B77" s="81"/>
      <c r="C77" s="82"/>
      <c r="D77" s="82"/>
      <c r="E77" s="83"/>
      <c r="F77" s="116"/>
      <c r="G77" s="84">
        <f>SUM(G72:G76)</f>
        <v>0</v>
      </c>
      <c r="H77" s="84">
        <f>SUM(H72:H76)</f>
        <v>0</v>
      </c>
      <c r="I77" s="85">
        <f>SUM(I72:I76)</f>
        <v>0</v>
      </c>
      <c r="J77" s="453">
        <f>SUM(J72:J76)</f>
        <v>0</v>
      </c>
      <c r="K77" s="127"/>
      <c r="L77" s="116"/>
      <c r="M77" s="84">
        <f>SUM(M72:M76)</f>
        <v>0</v>
      </c>
      <c r="N77" s="84">
        <f>SUM(N72:N76)</f>
        <v>0</v>
      </c>
      <c r="O77" s="85">
        <f>SUM(O72:O76)</f>
        <v>0</v>
      </c>
      <c r="P77" s="453">
        <f>SUM(P72:P76)</f>
        <v>0</v>
      </c>
      <c r="Q77" s="127"/>
      <c r="R77" s="116"/>
      <c r="S77" s="84">
        <f>SUM(S72:S76)</f>
        <v>0</v>
      </c>
      <c r="T77" s="84">
        <f>SUM(T72:T76)</f>
        <v>0</v>
      </c>
      <c r="U77" s="85">
        <f>SUM(U72:U76)</f>
        <v>0</v>
      </c>
      <c r="V77" s="453">
        <f>SUM(V72:V76)</f>
        <v>0</v>
      </c>
      <c r="W77" s="127"/>
      <c r="X77" s="121"/>
      <c r="Y77" s="84">
        <f>SUM(Y72:Y76)</f>
        <v>0</v>
      </c>
      <c r="Z77" s="84">
        <f>SUM(Z72:Z76)</f>
        <v>0</v>
      </c>
      <c r="AA77" s="85">
        <f>SUM(AA72:AA76)</f>
        <v>0</v>
      </c>
      <c r="AB77" s="453">
        <f>SUM(AB72:AB76)</f>
        <v>0</v>
      </c>
      <c r="AC77" s="127"/>
      <c r="AD77" s="116"/>
      <c r="AE77" s="84">
        <f>SUM(AE72:AE76)</f>
        <v>0</v>
      </c>
      <c r="AF77" s="84">
        <f>SUM(AF72:AF76)</f>
        <v>0</v>
      </c>
      <c r="AG77" s="85">
        <f>SUM(AG72:AG76)</f>
        <v>0</v>
      </c>
      <c r="AH77" s="455">
        <f>SUM(AH72:AH76)</f>
        <v>0</v>
      </c>
      <c r="AI77" s="126"/>
      <c r="AJ77" s="123"/>
      <c r="AK77" s="55"/>
      <c r="AL77" s="270"/>
      <c r="AM77" s="270"/>
      <c r="AN77" s="270"/>
      <c r="AO77" s="270"/>
      <c r="AP77" s="270"/>
      <c r="AQ77" s="270"/>
      <c r="AR77" s="270"/>
      <c r="AS77" s="270"/>
      <c r="AT77" s="1"/>
      <c r="AU77" s="1"/>
      <c r="AV77" s="1"/>
    </row>
    <row r="78" spans="1:54" ht="17.25" customHeight="1" thickBot="1" x14ac:dyDescent="0.25">
      <c r="A78" s="745"/>
      <c r="B78" s="673" t="s">
        <v>160</v>
      </c>
      <c r="C78" s="674"/>
      <c r="D78" s="674"/>
      <c r="E78" s="674"/>
      <c r="F78" s="724"/>
      <c r="G78" s="724"/>
      <c r="H78" s="724"/>
      <c r="I78" s="724"/>
      <c r="J78" s="725"/>
      <c r="K78" s="118">
        <f>I77</f>
        <v>0</v>
      </c>
      <c r="L78" s="738" t="s">
        <v>161</v>
      </c>
      <c r="M78" s="724"/>
      <c r="N78" s="724"/>
      <c r="O78" s="724"/>
      <c r="P78" s="725"/>
      <c r="Q78" s="120">
        <f>O77</f>
        <v>0</v>
      </c>
      <c r="R78" s="673" t="s">
        <v>162</v>
      </c>
      <c r="S78" s="674"/>
      <c r="T78" s="674"/>
      <c r="U78" s="674"/>
      <c r="V78" s="675"/>
      <c r="W78" s="86">
        <f>U77</f>
        <v>0</v>
      </c>
      <c r="X78" s="674" t="s">
        <v>163</v>
      </c>
      <c r="Y78" s="674"/>
      <c r="Z78" s="674"/>
      <c r="AA78" s="674"/>
      <c r="AB78" s="675"/>
      <c r="AC78" s="120">
        <f>AA77</f>
        <v>0</v>
      </c>
      <c r="AD78" s="673" t="s">
        <v>164</v>
      </c>
      <c r="AE78" s="674"/>
      <c r="AF78" s="674"/>
      <c r="AG78" s="674"/>
      <c r="AH78" s="675"/>
      <c r="AI78" s="86">
        <f>AG77</f>
        <v>0</v>
      </c>
      <c r="AJ78" s="72">
        <f>AI78+AC78+W78+Q78+K78</f>
        <v>0</v>
      </c>
      <c r="AK78" s="59" t="b">
        <f>IF(AJ78=SUM(AJ72:AJ76),TRUE)</f>
        <v>1</v>
      </c>
      <c r="AL78" s="270"/>
      <c r="AM78" s="270"/>
      <c r="AN78" s="270"/>
      <c r="AO78" s="270"/>
      <c r="AP78" s="270"/>
      <c r="AQ78" s="270"/>
      <c r="AR78" s="270"/>
      <c r="AS78" s="270"/>
      <c r="AT78" s="1"/>
      <c r="AU78" s="1"/>
      <c r="AV78" s="1"/>
      <c r="AW78" s="1"/>
      <c r="AX78" s="1"/>
      <c r="AY78" s="1"/>
      <c r="AZ78" s="1"/>
      <c r="BA78" s="1"/>
      <c r="BB78" s="1"/>
    </row>
    <row r="79" spans="1:54" s="1" customFormat="1" ht="7.5" customHeight="1" x14ac:dyDescent="0.2">
      <c r="A79" s="87"/>
      <c r="E79" s="60"/>
      <c r="F79" s="15"/>
      <c r="G79" s="15"/>
      <c r="H79" s="15"/>
      <c r="I79" s="15"/>
      <c r="J79" s="15"/>
      <c r="K79" s="61"/>
      <c r="L79" s="15"/>
      <c r="M79" s="15"/>
      <c r="N79" s="15"/>
      <c r="O79" s="15"/>
      <c r="P79" s="15"/>
      <c r="Q79" s="61"/>
      <c r="R79" s="15"/>
      <c r="S79" s="15"/>
      <c r="T79" s="15"/>
      <c r="U79" s="15"/>
      <c r="V79" s="15"/>
      <c r="W79" s="61"/>
      <c r="X79" s="15"/>
      <c r="Y79" s="15"/>
      <c r="Z79" s="15"/>
      <c r="AA79" s="15"/>
      <c r="AB79" s="15"/>
      <c r="AC79" s="61"/>
      <c r="AD79" s="15"/>
      <c r="AE79" s="15"/>
      <c r="AF79" s="15"/>
      <c r="AG79" s="15"/>
      <c r="AH79" s="15"/>
      <c r="AI79" s="61"/>
      <c r="AJ79" s="62"/>
      <c r="AK79" s="62"/>
      <c r="AL79" s="270"/>
      <c r="AM79" s="270"/>
      <c r="AN79" s="270"/>
      <c r="AO79" s="270"/>
      <c r="AP79" s="270"/>
      <c r="AQ79" s="270"/>
      <c r="AR79" s="270"/>
      <c r="AS79" s="270"/>
    </row>
    <row r="80" spans="1:54" s="1" customFormat="1" x14ac:dyDescent="0.2">
      <c r="A80" s="87"/>
      <c r="E80" s="60"/>
      <c r="F80" s="742" t="s">
        <v>190</v>
      </c>
      <c r="G80" s="742"/>
      <c r="H80" s="742"/>
      <c r="I80" s="742"/>
      <c r="J80" s="742"/>
      <c r="K80" s="286">
        <f>K41+K54+K60+K68+K78</f>
        <v>0</v>
      </c>
      <c r="L80" s="742" t="s">
        <v>190</v>
      </c>
      <c r="M80" s="742"/>
      <c r="N80" s="742"/>
      <c r="O80" s="742"/>
      <c r="P80" s="742"/>
      <c r="Q80" s="286">
        <f>Q41+Q54+Q60+Q68+Q78</f>
        <v>0</v>
      </c>
      <c r="R80" s="742" t="s">
        <v>190</v>
      </c>
      <c r="S80" s="742"/>
      <c r="T80" s="742"/>
      <c r="U80" s="742"/>
      <c r="V80" s="742"/>
      <c r="W80" s="286">
        <f>W41+W54+W60+W68+W78</f>
        <v>0</v>
      </c>
      <c r="X80" s="742" t="s">
        <v>190</v>
      </c>
      <c r="Y80" s="742"/>
      <c r="Z80" s="742"/>
      <c r="AA80" s="742"/>
      <c r="AB80" s="742"/>
      <c r="AC80" s="286">
        <f>AC41+AC54+AC60+AC68+AC78</f>
        <v>0</v>
      </c>
      <c r="AD80" s="742" t="s">
        <v>190</v>
      </c>
      <c r="AE80" s="742"/>
      <c r="AF80" s="742"/>
      <c r="AG80" s="742"/>
      <c r="AH80" s="742"/>
      <c r="AI80" s="286">
        <f>AI41+AI54+AI60+AI68+AI78</f>
        <v>0</v>
      </c>
      <c r="AJ80" s="62"/>
      <c r="AK80" s="62"/>
      <c r="AL80" s="270"/>
      <c r="AM80" s="270"/>
      <c r="AN80" s="270"/>
      <c r="AO80" s="270"/>
      <c r="AP80" s="270"/>
      <c r="AQ80" s="270"/>
      <c r="AR80" s="270"/>
      <c r="AS80" s="270"/>
    </row>
    <row r="81" spans="1:54" s="1" customFormat="1" ht="13.5" thickBot="1" x14ac:dyDescent="0.25">
      <c r="A81" s="87"/>
      <c r="E81" s="60"/>
      <c r="F81" s="15"/>
      <c r="G81" s="15"/>
      <c r="H81" s="15"/>
      <c r="I81" s="15"/>
      <c r="J81" s="15"/>
      <c r="K81" s="61"/>
      <c r="L81" s="15"/>
      <c r="M81" s="15"/>
      <c r="N81" s="15"/>
      <c r="O81" s="15"/>
      <c r="P81" s="15"/>
      <c r="Q81" s="61"/>
      <c r="R81" s="15"/>
      <c r="S81" s="15"/>
      <c r="T81" s="15"/>
      <c r="U81" s="15"/>
      <c r="V81" s="15"/>
      <c r="W81" s="61"/>
      <c r="X81" s="15"/>
      <c r="Y81" s="15"/>
      <c r="Z81" s="15"/>
      <c r="AA81" s="15"/>
      <c r="AB81" s="15"/>
      <c r="AC81" s="61"/>
      <c r="AD81" s="15"/>
      <c r="AE81" s="15"/>
      <c r="AF81" s="15"/>
      <c r="AG81" s="15"/>
      <c r="AH81" s="15"/>
      <c r="AI81" s="61"/>
      <c r="AJ81" s="62"/>
      <c r="AK81" s="62"/>
      <c r="AL81" s="270"/>
      <c r="AM81" s="270"/>
      <c r="AN81" s="270"/>
      <c r="AO81" s="270"/>
      <c r="AP81" s="270"/>
      <c r="AQ81" s="270"/>
      <c r="AR81" s="270"/>
      <c r="AS81" s="270"/>
    </row>
    <row r="82" spans="1:54" s="1" customFormat="1" ht="27" customHeight="1" x14ac:dyDescent="0.3">
      <c r="A82" s="128"/>
      <c r="B82" s="128"/>
      <c r="C82" s="128"/>
      <c r="D82" s="128"/>
      <c r="E82" s="128"/>
      <c r="F82" s="757" t="s">
        <v>10</v>
      </c>
      <c r="G82" s="751"/>
      <c r="H82" s="751"/>
      <c r="I82" s="751"/>
      <c r="J82" s="751"/>
      <c r="K82" s="74"/>
      <c r="L82" s="751" t="s">
        <v>84</v>
      </c>
      <c r="M82" s="751"/>
      <c r="N82" s="751"/>
      <c r="O82" s="751"/>
      <c r="P82" s="751"/>
      <c r="Q82" s="74"/>
      <c r="R82" s="751" t="s">
        <v>85</v>
      </c>
      <c r="S82" s="751"/>
      <c r="T82" s="751"/>
      <c r="U82" s="751"/>
      <c r="V82" s="751"/>
      <c r="W82" s="74"/>
      <c r="X82" s="751" t="s">
        <v>86</v>
      </c>
      <c r="Y82" s="751"/>
      <c r="Z82" s="751"/>
      <c r="AA82" s="751"/>
      <c r="AB82" s="751"/>
      <c r="AC82" s="74"/>
      <c r="AD82" s="751" t="s">
        <v>87</v>
      </c>
      <c r="AE82" s="751"/>
      <c r="AF82" s="751"/>
      <c r="AG82" s="751"/>
      <c r="AH82" s="751"/>
      <c r="AI82" s="74"/>
      <c r="AJ82" s="75" t="s">
        <v>15</v>
      </c>
      <c r="AK82" s="66"/>
      <c r="AL82" s="270"/>
      <c r="AM82" s="270"/>
      <c r="AN82" s="270"/>
      <c r="AO82" s="270"/>
      <c r="AP82" s="270"/>
      <c r="AQ82" s="270"/>
      <c r="AR82" s="270"/>
      <c r="AS82" s="270"/>
    </row>
    <row r="83" spans="1:54" s="1" customFormat="1" ht="15.75" x14ac:dyDescent="0.3">
      <c r="A83" s="128"/>
      <c r="B83" s="128"/>
      <c r="C83" s="128"/>
      <c r="D83" s="128"/>
      <c r="E83" s="128"/>
      <c r="F83" s="752" t="s">
        <v>82</v>
      </c>
      <c r="G83" s="753"/>
      <c r="H83" s="753"/>
      <c r="I83" s="753"/>
      <c r="J83" s="754"/>
      <c r="K83" s="289">
        <f>K35+K80</f>
        <v>0</v>
      </c>
      <c r="L83" s="752" t="s">
        <v>82</v>
      </c>
      <c r="M83" s="753"/>
      <c r="N83" s="753"/>
      <c r="O83" s="753"/>
      <c r="P83" s="754"/>
      <c r="Q83" s="289">
        <f>Q35+Q80</f>
        <v>0</v>
      </c>
      <c r="R83" s="752" t="s">
        <v>82</v>
      </c>
      <c r="S83" s="753"/>
      <c r="T83" s="753"/>
      <c r="U83" s="753"/>
      <c r="V83" s="754"/>
      <c r="W83" s="289">
        <f>W35+W80</f>
        <v>0</v>
      </c>
      <c r="X83" s="752" t="s">
        <v>82</v>
      </c>
      <c r="Y83" s="753"/>
      <c r="Z83" s="753"/>
      <c r="AA83" s="753"/>
      <c r="AB83" s="754"/>
      <c r="AC83" s="289">
        <f>AC35+AC80</f>
        <v>0</v>
      </c>
      <c r="AD83" s="752" t="s">
        <v>82</v>
      </c>
      <c r="AE83" s="753"/>
      <c r="AF83" s="753"/>
      <c r="AG83" s="753"/>
      <c r="AH83" s="754"/>
      <c r="AI83" s="289">
        <f>AI35+AI80</f>
        <v>0</v>
      </c>
      <c r="AJ83" s="396">
        <f>K83+Q83+W83+AC83+AI83</f>
        <v>0</v>
      </c>
      <c r="AK83" s="200"/>
      <c r="AL83" s="270"/>
      <c r="AM83" s="270"/>
      <c r="AN83" s="270"/>
      <c r="AO83" s="270"/>
      <c r="AP83" s="270"/>
      <c r="AQ83" s="270"/>
      <c r="AR83" s="270"/>
      <c r="AS83" s="270"/>
    </row>
    <row r="84" spans="1:54" s="1" customFormat="1" ht="15.75" thickBot="1" x14ac:dyDescent="0.3">
      <c r="B84" s="150"/>
      <c r="C84" s="150"/>
      <c r="D84" s="150"/>
      <c r="E84" s="128"/>
      <c r="F84" s="755" t="s">
        <v>80</v>
      </c>
      <c r="G84" s="756"/>
      <c r="H84" s="756"/>
      <c r="I84" s="756"/>
      <c r="J84" s="756"/>
      <c r="K84" s="287">
        <f>K83-H77</f>
        <v>0</v>
      </c>
      <c r="L84" s="755" t="s">
        <v>80</v>
      </c>
      <c r="M84" s="756"/>
      <c r="N84" s="756"/>
      <c r="O84" s="756"/>
      <c r="P84" s="758"/>
      <c r="Q84" s="287">
        <f>Q83-N77</f>
        <v>0</v>
      </c>
      <c r="R84" s="755" t="s">
        <v>80</v>
      </c>
      <c r="S84" s="756"/>
      <c r="T84" s="756"/>
      <c r="U84" s="756"/>
      <c r="V84" s="756"/>
      <c r="W84" s="288">
        <f>W83-T77</f>
        <v>0</v>
      </c>
      <c r="X84" s="756" t="s">
        <v>80</v>
      </c>
      <c r="Y84" s="756"/>
      <c r="Z84" s="756"/>
      <c r="AA84" s="756"/>
      <c r="AB84" s="756"/>
      <c r="AC84" s="287">
        <f>AC83-Z77</f>
        <v>0</v>
      </c>
      <c r="AD84" s="755" t="s">
        <v>80</v>
      </c>
      <c r="AE84" s="756"/>
      <c r="AF84" s="756"/>
      <c r="AG84" s="756"/>
      <c r="AH84" s="756"/>
      <c r="AI84" s="288">
        <f>AI83-AF77</f>
        <v>0</v>
      </c>
      <c r="AJ84" s="291">
        <f>K84+Q84+W84+AC84+AI84</f>
        <v>0</v>
      </c>
      <c r="AK84" s="172" t="b">
        <f>IF(AJ84=(AJ83-(H77+N77+T77+Z77+AF77)),TRUE)</f>
        <v>1</v>
      </c>
      <c r="AL84" s="270"/>
      <c r="AM84" s="270"/>
      <c r="AN84" s="270"/>
      <c r="AO84" s="270"/>
      <c r="AP84" s="270"/>
      <c r="AQ84" s="270"/>
      <c r="AR84" s="270"/>
      <c r="AS84" s="270"/>
    </row>
    <row r="85" spans="1:54" s="1" customFormat="1" ht="15.75" x14ac:dyDescent="0.3">
      <c r="A85" s="150"/>
      <c r="B85" s="150"/>
      <c r="C85" s="150"/>
      <c r="D85" s="150"/>
      <c r="E85" s="128"/>
      <c r="F85" s="720" t="s">
        <v>64</v>
      </c>
      <c r="G85" s="721"/>
      <c r="H85" s="721"/>
      <c r="I85" s="721"/>
      <c r="J85" s="722"/>
      <c r="K85" s="209">
        <f>K83-(K60+K68+K78)+J77</f>
        <v>0</v>
      </c>
      <c r="L85" s="720" t="s">
        <v>64</v>
      </c>
      <c r="M85" s="721"/>
      <c r="N85" s="721"/>
      <c r="O85" s="721"/>
      <c r="P85" s="722"/>
      <c r="Q85" s="209">
        <f>Q83-(Q60+Q68+Q78)+P77</f>
        <v>0</v>
      </c>
      <c r="R85" s="720" t="s">
        <v>64</v>
      </c>
      <c r="S85" s="721"/>
      <c r="T85" s="721"/>
      <c r="U85" s="721"/>
      <c r="V85" s="722"/>
      <c r="W85" s="211">
        <f>W83-(W60+W68+W78)+V77</f>
        <v>0</v>
      </c>
      <c r="X85" s="721" t="s">
        <v>64</v>
      </c>
      <c r="Y85" s="721"/>
      <c r="Z85" s="721"/>
      <c r="AA85" s="721"/>
      <c r="AB85" s="721"/>
      <c r="AC85" s="209">
        <f>AC83-(AC60+AC68+AC78)+AB77</f>
        <v>0</v>
      </c>
      <c r="AD85" s="720" t="s">
        <v>64</v>
      </c>
      <c r="AE85" s="721"/>
      <c r="AF85" s="721"/>
      <c r="AG85" s="721"/>
      <c r="AH85" s="722"/>
      <c r="AI85" s="211">
        <f>AI83-(AI60+AI68+AI78)+AH77</f>
        <v>0</v>
      </c>
      <c r="AJ85" s="290">
        <f>K85+Q85+W85+AC85+AI85</f>
        <v>0</v>
      </c>
      <c r="AK85" s="171"/>
      <c r="AL85" s="270"/>
      <c r="AM85" s="270"/>
      <c r="AN85" s="270"/>
      <c r="AO85" s="270"/>
      <c r="AP85" s="270"/>
      <c r="AQ85" s="270"/>
      <c r="AR85" s="270"/>
      <c r="AS85" s="270"/>
    </row>
    <row r="86" spans="1:54" s="1" customFormat="1" ht="15.75" x14ac:dyDescent="0.3">
      <c r="A86" s="765" t="s">
        <v>236</v>
      </c>
      <c r="B86" s="766"/>
      <c r="C86" s="767"/>
      <c r="D86" s="387"/>
      <c r="E86" s="128"/>
      <c r="F86" s="715" t="s">
        <v>65</v>
      </c>
      <c r="G86" s="716"/>
      <c r="H86" s="716"/>
      <c r="I86" s="716"/>
      <c r="J86" s="723"/>
      <c r="K86" s="214">
        <f>$I$10*K85</f>
        <v>0</v>
      </c>
      <c r="L86" s="715" t="s">
        <v>65</v>
      </c>
      <c r="M86" s="716"/>
      <c r="N86" s="716"/>
      <c r="O86" s="716"/>
      <c r="P86" s="723"/>
      <c r="Q86" s="214">
        <f>$I$10*Q85</f>
        <v>0</v>
      </c>
      <c r="R86" s="715" t="s">
        <v>65</v>
      </c>
      <c r="S86" s="716"/>
      <c r="T86" s="716"/>
      <c r="U86" s="716"/>
      <c r="V86" s="716"/>
      <c r="W86" s="212">
        <f>$I$10*W85</f>
        <v>0</v>
      </c>
      <c r="X86" s="716" t="s">
        <v>65</v>
      </c>
      <c r="Y86" s="716"/>
      <c r="Z86" s="716"/>
      <c r="AA86" s="716"/>
      <c r="AB86" s="716"/>
      <c r="AC86" s="214">
        <f>$I$10*AC85</f>
        <v>0</v>
      </c>
      <c r="AD86" s="715" t="s">
        <v>65</v>
      </c>
      <c r="AE86" s="716"/>
      <c r="AF86" s="716"/>
      <c r="AG86" s="716"/>
      <c r="AH86" s="716"/>
      <c r="AI86" s="212">
        <f>$I$10*AI85</f>
        <v>0</v>
      </c>
      <c r="AJ86" s="111">
        <f>AI86+AC86+W86+Q86+K86</f>
        <v>0</v>
      </c>
      <c r="AK86" s="172" t="b">
        <f>IF(AJ86=AJ85*I10,TRUE)</f>
        <v>1</v>
      </c>
      <c r="AL86" s="270"/>
      <c r="AM86" s="270"/>
      <c r="AN86" s="270"/>
      <c r="AO86" s="270"/>
      <c r="AP86" s="270"/>
      <c r="AQ86" s="270"/>
      <c r="AR86" s="270"/>
      <c r="AS86" s="270"/>
    </row>
    <row r="87" spans="1:54" s="1" customFormat="1" ht="21.75" customHeight="1" thickBot="1" x14ac:dyDescent="0.35">
      <c r="A87" s="768"/>
      <c r="B87" s="769"/>
      <c r="C87" s="770"/>
      <c r="D87" s="387"/>
      <c r="E87" s="128"/>
      <c r="F87" s="717" t="s">
        <v>83</v>
      </c>
      <c r="G87" s="718"/>
      <c r="H87" s="718"/>
      <c r="I87" s="718"/>
      <c r="J87" s="718"/>
      <c r="K87" s="210">
        <f>K83+K86</f>
        <v>0</v>
      </c>
      <c r="L87" s="717" t="s">
        <v>66</v>
      </c>
      <c r="M87" s="718"/>
      <c r="N87" s="718"/>
      <c r="O87" s="718"/>
      <c r="P87" s="719"/>
      <c r="Q87" s="210">
        <f>Q83+Q86</f>
        <v>0</v>
      </c>
      <c r="R87" s="717" t="s">
        <v>67</v>
      </c>
      <c r="S87" s="718"/>
      <c r="T87" s="718"/>
      <c r="U87" s="718"/>
      <c r="V87" s="718"/>
      <c r="W87" s="213">
        <f>W83+W86</f>
        <v>0</v>
      </c>
      <c r="X87" s="718" t="s">
        <v>68</v>
      </c>
      <c r="Y87" s="718"/>
      <c r="Z87" s="718"/>
      <c r="AA87" s="718"/>
      <c r="AB87" s="718"/>
      <c r="AC87" s="210">
        <f>AC83+AC86</f>
        <v>0</v>
      </c>
      <c r="AD87" s="717" t="s">
        <v>69</v>
      </c>
      <c r="AE87" s="718"/>
      <c r="AF87" s="718"/>
      <c r="AG87" s="718"/>
      <c r="AH87" s="718"/>
      <c r="AI87" s="213">
        <f>AI83+AI86</f>
        <v>0</v>
      </c>
      <c r="AJ87" s="196">
        <f>AI87+AC87+W87+Q87+K87</f>
        <v>0</v>
      </c>
      <c r="AK87" s="59" t="b">
        <f>IF(AJ87=AJ83+AJ86,TRUE)</f>
        <v>1</v>
      </c>
      <c r="AL87" s="270"/>
      <c r="AM87" s="270"/>
      <c r="AN87" s="270"/>
      <c r="AO87" s="270"/>
      <c r="AP87" s="270"/>
      <c r="AQ87" s="270"/>
      <c r="AR87" s="270"/>
      <c r="AS87" s="270"/>
    </row>
    <row r="88" spans="1:54" s="1" customFormat="1" ht="21.75" customHeight="1" thickBot="1" x14ac:dyDescent="0.25">
      <c r="A88" s="759" t="str">
        <f>IF(AND(OR(D9="R01",D9="R03",D9="R15",D9="R21",D9="R34",D9="U01",D9="U34",D9="UH2",D9="UA5"),K84&lt;=D12,Q84&lt;=D12,W84&lt;=D12,AC84&lt;=D12,AI84&lt;=D12),"MODULAR", "DETAILED")</f>
        <v>DETAILED</v>
      </c>
      <c r="B88" s="760"/>
      <c r="C88" s="761"/>
      <c r="D88" s="381"/>
      <c r="E88" s="60"/>
      <c r="F88" s="15"/>
      <c r="G88" s="15"/>
      <c r="H88" s="15"/>
      <c r="I88" s="15"/>
      <c r="J88" s="15"/>
      <c r="K88" s="61"/>
      <c r="L88" s="15"/>
      <c r="M88" s="15"/>
      <c r="N88" s="15"/>
      <c r="O88" s="15"/>
      <c r="P88" s="15"/>
      <c r="Q88" s="61"/>
      <c r="R88" s="15"/>
      <c r="S88" s="15"/>
      <c r="T88" s="15"/>
      <c r="U88" s="15"/>
      <c r="V88" s="15"/>
      <c r="W88" s="61"/>
      <c r="X88" s="15"/>
      <c r="Y88" s="15"/>
      <c r="Z88" s="15"/>
      <c r="AA88" s="15"/>
      <c r="AB88" s="15"/>
      <c r="AC88" s="61"/>
      <c r="AD88" s="15"/>
      <c r="AE88" s="15"/>
      <c r="AF88" s="15"/>
      <c r="AG88" s="15"/>
      <c r="AH88" s="15"/>
      <c r="AI88" s="61"/>
      <c r="AJ88" s="62"/>
      <c r="AK88" s="62"/>
      <c r="AL88" s="270"/>
      <c r="AM88" s="270"/>
      <c r="AN88" s="270"/>
      <c r="AO88" s="270"/>
      <c r="AP88" s="270"/>
      <c r="AQ88" s="270"/>
      <c r="AR88" s="270"/>
      <c r="AS88" s="270"/>
    </row>
    <row r="89" spans="1:54" ht="26.25" customHeight="1" x14ac:dyDescent="0.3">
      <c r="A89" s="762"/>
      <c r="B89" s="763"/>
      <c r="C89" s="764"/>
      <c r="D89" s="381"/>
      <c r="E89" s="128"/>
      <c r="F89" s="757" t="s">
        <v>10</v>
      </c>
      <c r="G89" s="751"/>
      <c r="H89" s="751"/>
      <c r="I89" s="751"/>
      <c r="J89" s="751"/>
      <c r="K89" s="74"/>
      <c r="L89" s="751" t="s">
        <v>84</v>
      </c>
      <c r="M89" s="751"/>
      <c r="N89" s="751"/>
      <c r="O89" s="751"/>
      <c r="P89" s="751"/>
      <c r="Q89" s="74"/>
      <c r="R89" s="751" t="s">
        <v>85</v>
      </c>
      <c r="S89" s="751"/>
      <c r="T89" s="751"/>
      <c r="U89" s="751"/>
      <c r="V89" s="751"/>
      <c r="W89" s="74"/>
      <c r="X89" s="751" t="s">
        <v>86</v>
      </c>
      <c r="Y89" s="751"/>
      <c r="Z89" s="751"/>
      <c r="AA89" s="751"/>
      <c r="AB89" s="751"/>
      <c r="AC89" s="74"/>
      <c r="AD89" s="751" t="s">
        <v>87</v>
      </c>
      <c r="AE89" s="751"/>
      <c r="AF89" s="751"/>
      <c r="AG89" s="751"/>
      <c r="AH89" s="751"/>
      <c r="AI89" s="74"/>
      <c r="AJ89" s="75" t="s">
        <v>15</v>
      </c>
      <c r="AK89" s="66"/>
      <c r="AL89" s="270"/>
      <c r="AM89" s="270"/>
      <c r="AN89" s="270"/>
      <c r="AO89" s="270"/>
      <c r="AP89" s="270"/>
      <c r="AQ89" s="270"/>
      <c r="AR89" s="270"/>
      <c r="AS89" s="270"/>
      <c r="AT89" s="1"/>
      <c r="AU89" s="1"/>
      <c r="AV89" s="1"/>
      <c r="AW89" s="1"/>
      <c r="AX89" s="1"/>
      <c r="AY89" s="1"/>
      <c r="AZ89" s="1"/>
      <c r="BA89" s="1"/>
      <c r="BB89" s="1"/>
    </row>
    <row r="90" spans="1:54" s="1" customFormat="1" ht="15.75" customHeight="1" x14ac:dyDescent="0.25">
      <c r="A90" s="128"/>
      <c r="B90" s="128"/>
      <c r="C90" s="128"/>
      <c r="D90" s="128"/>
      <c r="E90" s="128"/>
      <c r="F90" s="735" t="s">
        <v>141</v>
      </c>
      <c r="G90" s="736"/>
      <c r="H90" s="736"/>
      <c r="I90" s="736"/>
      <c r="J90" s="737"/>
      <c r="K90" s="371">
        <f>K35+K41+K54+K60+K68+I77</f>
        <v>0</v>
      </c>
      <c r="L90" s="735" t="s">
        <v>141</v>
      </c>
      <c r="M90" s="736"/>
      <c r="N90" s="736"/>
      <c r="O90" s="736"/>
      <c r="P90" s="737"/>
      <c r="Q90" s="371">
        <f>Q35+Q41+Q54+Q60+Q68+O77</f>
        <v>0</v>
      </c>
      <c r="R90" s="735" t="s">
        <v>141</v>
      </c>
      <c r="S90" s="736"/>
      <c r="T90" s="736"/>
      <c r="U90" s="736"/>
      <c r="V90" s="737"/>
      <c r="W90" s="371">
        <f>W35+W41+W54+W60+W68+U77</f>
        <v>0</v>
      </c>
      <c r="X90" s="735" t="s">
        <v>141</v>
      </c>
      <c r="Y90" s="736"/>
      <c r="Z90" s="736"/>
      <c r="AA90" s="736"/>
      <c r="AB90" s="737"/>
      <c r="AC90" s="371">
        <f>AC35+AC41+AC54+AC60+AC68+AA77</f>
        <v>0</v>
      </c>
      <c r="AD90" s="735" t="s">
        <v>141</v>
      </c>
      <c r="AE90" s="736"/>
      <c r="AF90" s="736"/>
      <c r="AG90" s="736"/>
      <c r="AH90" s="737"/>
      <c r="AI90" s="371">
        <f>AI35+AI41+AI54+AI60+AI68+AG77</f>
        <v>0</v>
      </c>
      <c r="AJ90" s="463">
        <f>K90+Q90+W90+AC90+AI90</f>
        <v>0</v>
      </c>
      <c r="AK90" s="200"/>
      <c r="AL90" s="270"/>
      <c r="AM90" s="272"/>
      <c r="AN90" s="270"/>
      <c r="AO90" s="270"/>
      <c r="AP90" s="270"/>
      <c r="AQ90" s="270"/>
      <c r="AR90" s="270"/>
      <c r="AS90" s="270"/>
    </row>
    <row r="91" spans="1:54" ht="16.5" customHeight="1" x14ac:dyDescent="0.25">
      <c r="A91" s="128"/>
      <c r="B91" s="128"/>
      <c r="C91" s="128"/>
      <c r="D91" s="128"/>
      <c r="E91" s="128"/>
      <c r="F91" s="727" t="s">
        <v>80</v>
      </c>
      <c r="G91" s="728"/>
      <c r="H91" s="728"/>
      <c r="I91" s="728"/>
      <c r="J91" s="728"/>
      <c r="K91" s="370">
        <f>K90-H77</f>
        <v>0</v>
      </c>
      <c r="L91" s="729" t="s">
        <v>80</v>
      </c>
      <c r="M91" s="730"/>
      <c r="N91" s="730"/>
      <c r="O91" s="730"/>
      <c r="P91" s="731"/>
      <c r="Q91" s="370">
        <f>Q90-N77</f>
        <v>0</v>
      </c>
      <c r="R91" s="729" t="s">
        <v>80</v>
      </c>
      <c r="S91" s="730"/>
      <c r="T91" s="730"/>
      <c r="U91" s="730"/>
      <c r="V91" s="730"/>
      <c r="W91" s="370">
        <f>W90-T77</f>
        <v>0</v>
      </c>
      <c r="X91" s="729" t="s">
        <v>80</v>
      </c>
      <c r="Y91" s="730"/>
      <c r="Z91" s="730"/>
      <c r="AA91" s="730"/>
      <c r="AB91" s="731"/>
      <c r="AC91" s="370">
        <f>AC90-Z77</f>
        <v>0</v>
      </c>
      <c r="AD91" s="729" t="s">
        <v>80</v>
      </c>
      <c r="AE91" s="730"/>
      <c r="AF91" s="730"/>
      <c r="AG91" s="730"/>
      <c r="AH91" s="730"/>
      <c r="AI91" s="370">
        <f>AI90-AF77</f>
        <v>0</v>
      </c>
      <c r="AJ91" s="464">
        <f>K91+Q91+W91+AC91+AI91</f>
        <v>0</v>
      </c>
      <c r="AK91" s="172" t="b">
        <f>IF(AJ91=(AJ90-(H77+N77+T77+Z77+AF77)),TRUE)</f>
        <v>1</v>
      </c>
      <c r="AL91" s="270"/>
      <c r="AM91" s="273"/>
      <c r="AN91" s="270"/>
      <c r="AO91" s="270"/>
      <c r="AP91" s="270"/>
      <c r="AQ91" s="270"/>
      <c r="AR91" s="270"/>
      <c r="AS91" s="270"/>
      <c r="AT91" s="1"/>
      <c r="AU91" s="1"/>
      <c r="AV91" s="1"/>
      <c r="AW91" s="1"/>
      <c r="AX91" s="1"/>
      <c r="AY91" s="1"/>
      <c r="AZ91" s="1"/>
      <c r="BA91" s="1"/>
      <c r="BB91" s="1"/>
    </row>
    <row r="92" spans="1:54" ht="16.5" customHeight="1" x14ac:dyDescent="0.25">
      <c r="A92" s="128"/>
      <c r="B92" s="128"/>
      <c r="C92" s="128"/>
      <c r="D92" s="128"/>
      <c r="E92" s="128"/>
      <c r="F92" s="732" t="s">
        <v>143</v>
      </c>
      <c r="G92" s="733"/>
      <c r="H92" s="733"/>
      <c r="I92" s="733"/>
      <c r="J92" s="733"/>
      <c r="K92" s="206">
        <f>MROUND(K91,25000)</f>
        <v>0</v>
      </c>
      <c r="L92" s="732" t="s">
        <v>143</v>
      </c>
      <c r="M92" s="733"/>
      <c r="N92" s="733"/>
      <c r="O92" s="733"/>
      <c r="P92" s="734"/>
      <c r="Q92" s="206">
        <f>MROUND(Q91,25000)</f>
        <v>0</v>
      </c>
      <c r="R92" s="732" t="s">
        <v>143</v>
      </c>
      <c r="S92" s="733"/>
      <c r="T92" s="733"/>
      <c r="U92" s="733"/>
      <c r="V92" s="733"/>
      <c r="W92" s="206">
        <f>MROUND(W91,25000)</f>
        <v>0</v>
      </c>
      <c r="X92" s="732" t="s">
        <v>143</v>
      </c>
      <c r="Y92" s="733"/>
      <c r="Z92" s="733"/>
      <c r="AA92" s="733"/>
      <c r="AB92" s="734"/>
      <c r="AC92" s="206">
        <f>MROUND(AC91,25000)</f>
        <v>0</v>
      </c>
      <c r="AD92" s="732" t="s">
        <v>143</v>
      </c>
      <c r="AE92" s="733"/>
      <c r="AF92" s="733"/>
      <c r="AG92" s="733"/>
      <c r="AH92" s="733"/>
      <c r="AI92" s="206">
        <f>MROUND(AI91,25000)</f>
        <v>0</v>
      </c>
      <c r="AJ92" s="39">
        <f>ROUND(AI92+AC92+W92+Q92+K92,0)</f>
        <v>0</v>
      </c>
      <c r="AK92" s="39"/>
      <c r="AL92" s="270"/>
      <c r="AM92" s="270"/>
      <c r="AN92" s="270"/>
      <c r="AO92" s="270"/>
      <c r="AP92" s="270"/>
      <c r="AQ92" s="270"/>
      <c r="AR92" s="270"/>
      <c r="AS92" s="270"/>
      <c r="AT92" s="1"/>
      <c r="AU92" s="1"/>
      <c r="AV92" s="1"/>
      <c r="AW92" s="1"/>
      <c r="AX92" s="1"/>
      <c r="AY92" s="1"/>
      <c r="AZ92" s="1"/>
      <c r="BA92" s="1"/>
      <c r="BB92" s="1"/>
    </row>
    <row r="93" spans="1:54" ht="16.5" customHeight="1" thickBot="1" x14ac:dyDescent="0.3">
      <c r="A93" s="128"/>
      <c r="B93" s="128"/>
      <c r="C93" s="128"/>
      <c r="D93" s="128"/>
      <c r="E93" s="128"/>
      <c r="F93" s="710" t="s">
        <v>81</v>
      </c>
      <c r="G93" s="711"/>
      <c r="H93" s="711"/>
      <c r="I93" s="711"/>
      <c r="J93" s="711"/>
      <c r="K93" s="207">
        <f>H77</f>
        <v>0</v>
      </c>
      <c r="L93" s="710" t="s">
        <v>79</v>
      </c>
      <c r="M93" s="711"/>
      <c r="N93" s="711"/>
      <c r="O93" s="711"/>
      <c r="P93" s="712"/>
      <c r="Q93" s="207">
        <f>N77</f>
        <v>0</v>
      </c>
      <c r="R93" s="710" t="s">
        <v>79</v>
      </c>
      <c r="S93" s="711"/>
      <c r="T93" s="711"/>
      <c r="U93" s="711"/>
      <c r="V93" s="711"/>
      <c r="W93" s="207">
        <f>T77</f>
        <v>0</v>
      </c>
      <c r="X93" s="710" t="s">
        <v>79</v>
      </c>
      <c r="Y93" s="711"/>
      <c r="Z93" s="711"/>
      <c r="AA93" s="711"/>
      <c r="AB93" s="712"/>
      <c r="AC93" s="207">
        <f>Z77</f>
        <v>0</v>
      </c>
      <c r="AD93" s="710" t="s">
        <v>79</v>
      </c>
      <c r="AE93" s="711"/>
      <c r="AF93" s="711"/>
      <c r="AG93" s="711"/>
      <c r="AH93" s="711"/>
      <c r="AI93" s="207">
        <f>AF77</f>
        <v>0</v>
      </c>
      <c r="AJ93" s="465">
        <f>ROUND(AI93+AC93+W93+Q93+K93,0)</f>
        <v>0</v>
      </c>
      <c r="AK93" s="55"/>
      <c r="AL93" s="270"/>
      <c r="AM93" s="270"/>
      <c r="AN93" s="270"/>
      <c r="AO93" s="270"/>
      <c r="AP93" s="270"/>
      <c r="AQ93" s="270"/>
      <c r="AR93" s="270"/>
      <c r="AS93" s="270"/>
      <c r="AT93" s="1"/>
      <c r="AU93" s="1"/>
      <c r="AV93" s="1"/>
      <c r="AW93" s="1"/>
      <c r="AX93" s="1"/>
      <c r="AY93" s="1"/>
      <c r="AZ93" s="1"/>
      <c r="BA93" s="1"/>
      <c r="BB93" s="1"/>
    </row>
    <row r="94" spans="1:54" ht="21.75" customHeight="1" thickBot="1" x14ac:dyDescent="0.35">
      <c r="A94" s="128"/>
      <c r="B94" s="128"/>
      <c r="C94" s="128"/>
      <c r="D94" s="128"/>
      <c r="E94" s="128"/>
      <c r="F94" s="713" t="s">
        <v>82</v>
      </c>
      <c r="G94" s="714"/>
      <c r="H94" s="714"/>
      <c r="I94" s="714"/>
      <c r="J94" s="714"/>
      <c r="K94" s="208">
        <f>K92+K93</f>
        <v>0</v>
      </c>
      <c r="L94" s="713" t="s">
        <v>82</v>
      </c>
      <c r="M94" s="714"/>
      <c r="N94" s="714"/>
      <c r="O94" s="714"/>
      <c r="P94" s="726"/>
      <c r="Q94" s="208">
        <f>Q92+Q93</f>
        <v>0</v>
      </c>
      <c r="R94" s="713" t="s">
        <v>82</v>
      </c>
      <c r="S94" s="714"/>
      <c r="T94" s="714"/>
      <c r="U94" s="714"/>
      <c r="V94" s="714"/>
      <c r="W94" s="208">
        <f>W92+W93</f>
        <v>0</v>
      </c>
      <c r="X94" s="713" t="s">
        <v>82</v>
      </c>
      <c r="Y94" s="714"/>
      <c r="Z94" s="714"/>
      <c r="AA94" s="714"/>
      <c r="AB94" s="726"/>
      <c r="AC94" s="208">
        <f>AC92+AC93</f>
        <v>0</v>
      </c>
      <c r="AD94" s="713" t="s">
        <v>82</v>
      </c>
      <c r="AE94" s="714"/>
      <c r="AF94" s="714"/>
      <c r="AG94" s="714"/>
      <c r="AH94" s="714"/>
      <c r="AI94" s="208">
        <f>AI92+AI93</f>
        <v>0</v>
      </c>
      <c r="AJ94" s="466">
        <f>K94+Q94+W94+AC94+AI94</f>
        <v>0</v>
      </c>
      <c r="AK94" s="69" t="b">
        <f>IF(AJ94=SUM(AJ92:AJ93),TRUE)</f>
        <v>1</v>
      </c>
      <c r="AL94" s="270"/>
      <c r="AM94" s="270"/>
      <c r="AN94" s="270"/>
      <c r="AO94" s="270"/>
      <c r="AP94" s="270"/>
      <c r="AQ94" s="270"/>
      <c r="AR94" s="270"/>
      <c r="AS94" s="270"/>
      <c r="AT94" s="1"/>
      <c r="AU94" s="1"/>
      <c r="AV94" s="1"/>
      <c r="AW94" s="1"/>
      <c r="AX94" s="1"/>
      <c r="AY94" s="1"/>
      <c r="AZ94" s="1"/>
      <c r="BA94" s="1"/>
      <c r="BB94" s="1"/>
    </row>
    <row r="95" spans="1:54" ht="16.5" customHeight="1" x14ac:dyDescent="0.3">
      <c r="A95" s="128"/>
      <c r="B95" s="128"/>
      <c r="C95" s="128"/>
      <c r="D95" s="128"/>
      <c r="E95" s="128"/>
      <c r="F95" s="720" t="s">
        <v>64</v>
      </c>
      <c r="G95" s="721"/>
      <c r="H95" s="721"/>
      <c r="I95" s="721"/>
      <c r="J95" s="722"/>
      <c r="K95" s="209">
        <f>K94-(K60+K68+I77)+J77</f>
        <v>0</v>
      </c>
      <c r="L95" s="720" t="s">
        <v>64</v>
      </c>
      <c r="M95" s="721"/>
      <c r="N95" s="721"/>
      <c r="O95" s="721"/>
      <c r="P95" s="722"/>
      <c r="Q95" s="209">
        <f>Q94-(Q60+Q68+O77)+P77</f>
        <v>0</v>
      </c>
      <c r="R95" s="720" t="s">
        <v>64</v>
      </c>
      <c r="S95" s="721"/>
      <c r="T95" s="721"/>
      <c r="U95" s="721"/>
      <c r="V95" s="722"/>
      <c r="W95" s="209">
        <f>W94-(W60+W68+U77)+V77</f>
        <v>0</v>
      </c>
      <c r="X95" s="720" t="s">
        <v>64</v>
      </c>
      <c r="Y95" s="721"/>
      <c r="Z95" s="721"/>
      <c r="AA95" s="721"/>
      <c r="AB95" s="722"/>
      <c r="AC95" s="209">
        <f>AC94-(AC60+AC68+AA77)+AB77</f>
        <v>0</v>
      </c>
      <c r="AD95" s="720" t="s">
        <v>64</v>
      </c>
      <c r="AE95" s="721"/>
      <c r="AF95" s="721"/>
      <c r="AG95" s="721"/>
      <c r="AH95" s="722"/>
      <c r="AI95" s="209">
        <f>AI94-(AI60+AI68+AG77)+AH77</f>
        <v>0</v>
      </c>
      <c r="AJ95" s="467">
        <f>K95+Q95+W95+AC95+AI95</f>
        <v>0</v>
      </c>
      <c r="AK95" s="171"/>
      <c r="AL95" s="270"/>
      <c r="AM95" s="270"/>
      <c r="AN95" s="270"/>
      <c r="AO95" s="270"/>
      <c r="AP95" s="270"/>
      <c r="AQ95" s="270"/>
      <c r="AR95" s="270"/>
      <c r="AS95" s="270"/>
      <c r="AT95" s="1"/>
      <c r="AU95" s="1"/>
      <c r="AV95" s="1"/>
      <c r="AW95" s="1"/>
      <c r="AX95" s="1"/>
      <c r="AY95" s="1"/>
      <c r="AZ95" s="1"/>
      <c r="BA95" s="1"/>
      <c r="BB95" s="1"/>
    </row>
    <row r="96" spans="1:54" ht="17.25" customHeight="1" x14ac:dyDescent="0.3">
      <c r="A96" s="128"/>
      <c r="B96" s="128"/>
      <c r="C96" s="128"/>
      <c r="D96" s="128"/>
      <c r="E96" s="128"/>
      <c r="F96" s="715" t="s">
        <v>65</v>
      </c>
      <c r="G96" s="716"/>
      <c r="H96" s="716"/>
      <c r="I96" s="716"/>
      <c r="J96" s="723"/>
      <c r="K96" s="214">
        <f>$I$10*K95</f>
        <v>0</v>
      </c>
      <c r="L96" s="715" t="s">
        <v>65</v>
      </c>
      <c r="M96" s="716"/>
      <c r="N96" s="716"/>
      <c r="O96" s="716"/>
      <c r="P96" s="723"/>
      <c r="Q96" s="214">
        <f>$I$10*Q95</f>
        <v>0</v>
      </c>
      <c r="R96" s="715" t="s">
        <v>65</v>
      </c>
      <c r="S96" s="716"/>
      <c r="T96" s="716"/>
      <c r="U96" s="716"/>
      <c r="V96" s="716"/>
      <c r="W96" s="214">
        <f>$I$10*W95</f>
        <v>0</v>
      </c>
      <c r="X96" s="715" t="s">
        <v>65</v>
      </c>
      <c r="Y96" s="716"/>
      <c r="Z96" s="716"/>
      <c r="AA96" s="716"/>
      <c r="AB96" s="723"/>
      <c r="AC96" s="214">
        <f>$I$10*AC95</f>
        <v>0</v>
      </c>
      <c r="AD96" s="715" t="s">
        <v>65</v>
      </c>
      <c r="AE96" s="716"/>
      <c r="AF96" s="716"/>
      <c r="AG96" s="716"/>
      <c r="AH96" s="716"/>
      <c r="AI96" s="214">
        <f>$I$10*AI95</f>
        <v>0</v>
      </c>
      <c r="AJ96" s="468">
        <f>AI96+AC96+W96+Q96+K96</f>
        <v>0</v>
      </c>
      <c r="AK96" s="172" t="b">
        <f>IF(AJ96=AJ95*I10,TRUE)</f>
        <v>1</v>
      </c>
      <c r="AL96" s="270"/>
      <c r="AM96" s="269"/>
      <c r="AN96" s="270"/>
      <c r="AO96" s="270"/>
      <c r="AP96" s="270"/>
      <c r="AQ96" s="270"/>
      <c r="AR96" s="270"/>
      <c r="AS96" s="270"/>
      <c r="AT96" s="1"/>
      <c r="AU96" s="1"/>
      <c r="AV96" s="1"/>
      <c r="AW96" s="1"/>
      <c r="AX96" s="1"/>
      <c r="AY96" s="1"/>
      <c r="AZ96" s="1"/>
      <c r="BA96" s="1"/>
      <c r="BB96" s="1"/>
    </row>
    <row r="97" spans="1:54" ht="18.75" customHeight="1" thickBot="1" x14ac:dyDescent="0.35">
      <c r="A97" s="128"/>
      <c r="B97" s="128"/>
      <c r="C97" s="128"/>
      <c r="D97" s="128"/>
      <c r="E97" s="128"/>
      <c r="F97" s="717" t="s">
        <v>83</v>
      </c>
      <c r="G97" s="718"/>
      <c r="H97" s="718"/>
      <c r="I97" s="718"/>
      <c r="J97" s="718"/>
      <c r="K97" s="210">
        <f>K94+K96</f>
        <v>0</v>
      </c>
      <c r="L97" s="717" t="s">
        <v>66</v>
      </c>
      <c r="M97" s="718"/>
      <c r="N97" s="718"/>
      <c r="O97" s="718"/>
      <c r="P97" s="719"/>
      <c r="Q97" s="210">
        <f>Q94+Q96</f>
        <v>0</v>
      </c>
      <c r="R97" s="717" t="s">
        <v>67</v>
      </c>
      <c r="S97" s="718"/>
      <c r="T97" s="718"/>
      <c r="U97" s="718"/>
      <c r="V97" s="718"/>
      <c r="W97" s="210">
        <f>W94+W96</f>
        <v>0</v>
      </c>
      <c r="X97" s="717" t="s">
        <v>68</v>
      </c>
      <c r="Y97" s="718"/>
      <c r="Z97" s="718"/>
      <c r="AA97" s="718"/>
      <c r="AB97" s="719"/>
      <c r="AC97" s="210">
        <f>AC94+AC96</f>
        <v>0</v>
      </c>
      <c r="AD97" s="717" t="s">
        <v>69</v>
      </c>
      <c r="AE97" s="718"/>
      <c r="AF97" s="718"/>
      <c r="AG97" s="718"/>
      <c r="AH97" s="718"/>
      <c r="AI97" s="210">
        <f>AI94+AI96</f>
        <v>0</v>
      </c>
      <c r="AJ97" s="469">
        <f>AI97+AC97+W97+Q97+K97</f>
        <v>0</v>
      </c>
      <c r="AK97" s="59" t="b">
        <f>IF(AJ97=AJ94+AJ96,TRUE)</f>
        <v>1</v>
      </c>
      <c r="AL97" s="270"/>
      <c r="AM97" s="270"/>
      <c r="AN97" s="270"/>
      <c r="AO97" s="270"/>
      <c r="AP97" s="270"/>
      <c r="AQ97" s="270"/>
      <c r="AR97" s="270"/>
      <c r="AS97" s="270"/>
      <c r="AT97" s="1"/>
      <c r="AU97" s="1"/>
      <c r="AV97" s="1"/>
      <c r="AW97" s="1"/>
      <c r="AX97" s="1"/>
      <c r="AY97" s="1"/>
      <c r="AZ97" s="1"/>
      <c r="BA97" s="1"/>
      <c r="BB97" s="1"/>
    </row>
    <row r="98" spans="1:54" s="95" customFormat="1" x14ac:dyDescent="0.2">
      <c r="A98" s="89"/>
      <c r="B98" s="89"/>
      <c r="C98" s="89"/>
      <c r="D98" s="89"/>
      <c r="E98" s="90"/>
      <c r="F98" s="89"/>
      <c r="G98" s="90"/>
      <c r="H98" s="90"/>
      <c r="I98" s="91"/>
      <c r="J98" s="92"/>
      <c r="K98" s="93"/>
      <c r="L98" s="89"/>
      <c r="M98" s="90"/>
      <c r="N98" s="90"/>
      <c r="O98" s="91"/>
      <c r="P98" s="91"/>
      <c r="Q98" s="93"/>
      <c r="R98" s="89"/>
      <c r="S98" s="90"/>
      <c r="T98" s="90"/>
      <c r="U98" s="91"/>
      <c r="V98" s="91"/>
      <c r="W98" s="93"/>
      <c r="X98" s="89"/>
      <c r="Y98" s="90"/>
      <c r="Z98" s="90"/>
      <c r="AA98" s="91"/>
      <c r="AB98" s="91"/>
      <c r="AC98" s="93"/>
      <c r="AD98" s="89"/>
      <c r="AE98" s="90"/>
      <c r="AF98" s="90"/>
      <c r="AG98" s="91"/>
      <c r="AH98" s="91"/>
      <c r="AI98" s="93"/>
      <c r="AJ98" s="94"/>
      <c r="AK98" s="94"/>
      <c r="AL98" s="274"/>
      <c r="AM98" s="274"/>
      <c r="AN98" s="274"/>
      <c r="AO98" s="274"/>
      <c r="AP98" s="274"/>
      <c r="AQ98" s="274"/>
      <c r="AR98" s="274"/>
      <c r="AS98" s="274"/>
      <c r="AT98" s="89"/>
      <c r="AU98" s="89"/>
      <c r="AV98" s="89"/>
      <c r="AW98" s="89"/>
      <c r="AX98" s="89"/>
      <c r="AY98" s="89"/>
      <c r="AZ98" s="89"/>
      <c r="BA98" s="89"/>
      <c r="BB98" s="89"/>
    </row>
    <row r="99" spans="1:54" s="95" customFormat="1" x14ac:dyDescent="0.2">
      <c r="A99" s="89"/>
      <c r="B99" s="89"/>
      <c r="C99" s="89"/>
      <c r="D99" s="89"/>
      <c r="E99" s="90"/>
      <c r="F99" s="89"/>
      <c r="G99" s="90"/>
      <c r="H99" s="90"/>
      <c r="I99" s="91"/>
      <c r="J99" s="92"/>
      <c r="K99" s="93"/>
      <c r="L99" s="89"/>
      <c r="M99" s="90"/>
      <c r="N99" s="90"/>
      <c r="O99" s="91"/>
      <c r="P99" s="91"/>
      <c r="Q99" s="93"/>
      <c r="R99" s="89"/>
      <c r="S99" s="90"/>
      <c r="T99" s="90"/>
      <c r="U99" s="91"/>
      <c r="V99" s="91"/>
      <c r="W99" s="93"/>
      <c r="X99" s="89"/>
      <c r="Y99" s="90"/>
      <c r="Z99" s="90"/>
      <c r="AA99" s="91"/>
      <c r="AB99" s="91"/>
      <c r="AC99" s="93"/>
      <c r="AD99" s="89"/>
      <c r="AE99" s="90"/>
      <c r="AF99" s="90"/>
      <c r="AG99" s="91"/>
      <c r="AH99" s="91"/>
      <c r="AI99" s="93"/>
      <c r="AJ99" s="94"/>
      <c r="AK99" s="94"/>
      <c r="AL99" s="274"/>
      <c r="AM99" s="274"/>
      <c r="AN99" s="274"/>
      <c r="AO99" s="274"/>
      <c r="AP99" s="274"/>
      <c r="AQ99" s="274"/>
      <c r="AR99" s="274"/>
      <c r="AS99" s="274"/>
      <c r="AT99" s="89"/>
      <c r="AU99" s="89"/>
      <c r="AV99" s="89"/>
      <c r="AW99" s="89"/>
      <c r="AX99" s="89"/>
      <c r="AY99" s="89"/>
      <c r="AZ99" s="89"/>
      <c r="BA99" s="89"/>
      <c r="BB99" s="89"/>
    </row>
    <row r="100" spans="1:54" s="100" customFormat="1" ht="15" customHeight="1" x14ac:dyDescent="0.25">
      <c r="A100" s="128"/>
      <c r="B100" s="128"/>
      <c r="C100" s="128"/>
      <c r="D100" s="128"/>
      <c r="E100" s="96"/>
      <c r="F100" s="97" t="s">
        <v>70</v>
      </c>
      <c r="G100" s="96"/>
      <c r="H100" s="96"/>
      <c r="I100" s="5"/>
      <c r="J100" s="98" t="s">
        <v>71</v>
      </c>
      <c r="K100" s="5"/>
      <c r="L100" s="97" t="s">
        <v>70</v>
      </c>
      <c r="M100" s="96"/>
      <c r="N100" s="96"/>
      <c r="O100" s="5"/>
      <c r="P100" s="98" t="s">
        <v>72</v>
      </c>
      <c r="Q100" s="5"/>
      <c r="R100" s="97" t="s">
        <v>70</v>
      </c>
      <c r="S100" s="96"/>
      <c r="T100" s="96"/>
      <c r="U100" s="5"/>
      <c r="V100" s="98" t="s">
        <v>73</v>
      </c>
      <c r="W100" s="5"/>
      <c r="X100" s="97" t="s">
        <v>70</v>
      </c>
      <c r="Y100" s="96"/>
      <c r="Z100" s="96"/>
      <c r="AA100" s="5"/>
      <c r="AB100" s="98" t="s">
        <v>74</v>
      </c>
      <c r="AC100" s="5"/>
      <c r="AD100" s="97" t="s">
        <v>70</v>
      </c>
      <c r="AE100" s="96"/>
      <c r="AF100" s="96"/>
      <c r="AG100" s="5"/>
      <c r="AH100" s="98" t="s">
        <v>75</v>
      </c>
      <c r="AI100" s="5"/>
      <c r="AJ100" s="99"/>
      <c r="AL100" s="275"/>
      <c r="AM100" s="276"/>
      <c r="AN100" s="275"/>
      <c r="AO100" s="275"/>
      <c r="AP100" s="275"/>
      <c r="AQ100" s="275"/>
      <c r="AR100" s="275"/>
      <c r="AS100" s="275"/>
      <c r="AT100" s="5"/>
      <c r="AU100" s="5"/>
      <c r="AV100" s="5"/>
      <c r="AW100" s="5"/>
      <c r="AX100" s="5"/>
      <c r="AY100" s="5"/>
      <c r="AZ100" s="5"/>
      <c r="BA100" s="5"/>
      <c r="BB100" s="5"/>
    </row>
    <row r="101" spans="1:54" s="106" customFormat="1" ht="15" x14ac:dyDescent="0.25">
      <c r="A101" s="128"/>
      <c r="B101" s="128"/>
      <c r="C101" s="128"/>
      <c r="D101" s="128"/>
      <c r="E101" s="101"/>
      <c r="F101" s="567" t="s">
        <v>366</v>
      </c>
      <c r="G101" s="102"/>
      <c r="H101" s="103"/>
      <c r="I101" s="102"/>
      <c r="J101" s="575">
        <v>0.106</v>
      </c>
      <c r="K101" s="102"/>
      <c r="L101" s="567" t="s">
        <v>366</v>
      </c>
      <c r="M101" s="103"/>
      <c r="N101" s="103"/>
      <c r="O101" s="102"/>
      <c r="P101" s="580">
        <v>0.16500000000000001</v>
      </c>
      <c r="Q101" s="102"/>
      <c r="R101" s="567" t="s">
        <v>366</v>
      </c>
      <c r="S101" s="103"/>
      <c r="T101" s="103"/>
      <c r="U101" s="102"/>
      <c r="V101" s="580">
        <v>0.16500000000000001</v>
      </c>
      <c r="W101" s="102"/>
      <c r="X101" s="567" t="s">
        <v>366</v>
      </c>
      <c r="Y101" s="103"/>
      <c r="Z101" s="103"/>
      <c r="AA101" s="102"/>
      <c r="AB101" s="580">
        <v>0.16500000000000001</v>
      </c>
      <c r="AC101" s="102"/>
      <c r="AD101" s="567" t="s">
        <v>366</v>
      </c>
      <c r="AE101" s="103"/>
      <c r="AF101" s="103"/>
      <c r="AG101" s="102"/>
      <c r="AH101" s="580">
        <v>0.16500000000000001</v>
      </c>
      <c r="AI101" s="102"/>
      <c r="AJ101" s="104"/>
      <c r="AK101" s="105"/>
      <c r="AL101" s="277"/>
      <c r="AM101" s="278"/>
      <c r="AN101" s="277"/>
      <c r="AO101" s="277"/>
      <c r="AP101" s="277"/>
      <c r="AQ101" s="277"/>
      <c r="AR101" s="277"/>
      <c r="AS101" s="277"/>
      <c r="AT101" s="102"/>
      <c r="AU101" s="102"/>
      <c r="AV101" s="102"/>
      <c r="AW101" s="102"/>
      <c r="AX101" s="102"/>
      <c r="AY101" s="102"/>
      <c r="AZ101" s="102"/>
      <c r="BA101" s="102"/>
      <c r="BB101" s="102"/>
    </row>
    <row r="102" spans="1:54" ht="15" x14ac:dyDescent="0.25">
      <c r="A102" s="128"/>
      <c r="B102" s="128"/>
      <c r="C102" s="128"/>
      <c r="D102" s="128"/>
      <c r="E102" s="1"/>
      <c r="F102" s="568" t="s">
        <v>76</v>
      </c>
      <c r="G102" s="1"/>
      <c r="H102" s="1"/>
      <c r="I102" s="1"/>
      <c r="J102" s="261">
        <v>0.22</v>
      </c>
      <c r="K102" s="1"/>
      <c r="L102" s="568" t="s">
        <v>76</v>
      </c>
      <c r="M102" s="1"/>
      <c r="N102" s="1"/>
      <c r="O102" s="1"/>
      <c r="P102" s="261">
        <v>0.22</v>
      </c>
      <c r="Q102" s="1"/>
      <c r="R102" s="568" t="s">
        <v>76</v>
      </c>
      <c r="S102" s="1"/>
      <c r="T102" s="1"/>
      <c r="U102" s="1"/>
      <c r="V102" s="261">
        <v>0.22</v>
      </c>
      <c r="W102" s="1"/>
      <c r="X102" s="568" t="s">
        <v>76</v>
      </c>
      <c r="Y102" s="1"/>
      <c r="Z102" s="1"/>
      <c r="AA102" s="1"/>
      <c r="AB102" s="261">
        <v>0.22</v>
      </c>
      <c r="AC102" s="1"/>
      <c r="AD102" s="568" t="s">
        <v>76</v>
      </c>
      <c r="AE102" s="1"/>
      <c r="AF102" s="1"/>
      <c r="AG102" s="1"/>
      <c r="AH102" s="261">
        <v>0.22</v>
      </c>
      <c r="AI102" s="1"/>
      <c r="AJ102" s="2"/>
      <c r="AK102" s="3"/>
      <c r="AL102" s="270"/>
      <c r="AM102" s="270"/>
      <c r="AN102" s="270"/>
      <c r="AO102" s="270"/>
      <c r="AP102" s="270"/>
      <c r="AQ102" s="270"/>
      <c r="AR102" s="270"/>
      <c r="AS102" s="270"/>
      <c r="AT102" s="1"/>
      <c r="AU102" s="1"/>
      <c r="AV102" s="1"/>
      <c r="AW102" s="1"/>
      <c r="AX102" s="1"/>
      <c r="AY102" s="1"/>
      <c r="AZ102" s="1"/>
      <c r="BA102" s="1"/>
      <c r="BB102" s="1"/>
    </row>
    <row r="103" spans="1:54" ht="13.5" customHeight="1" x14ac:dyDescent="0.25">
      <c r="A103" s="128"/>
      <c r="B103" s="128"/>
      <c r="C103" s="128"/>
      <c r="D103" s="128"/>
      <c r="E103" s="1"/>
      <c r="F103" s="1"/>
      <c r="G103" s="1"/>
      <c r="H103" s="1"/>
      <c r="I103" s="1"/>
      <c r="J103" s="1"/>
      <c r="K103" s="107"/>
      <c r="L103" s="1"/>
      <c r="M103" s="1"/>
      <c r="N103" s="1"/>
      <c r="O103" s="1"/>
      <c r="P103" s="1"/>
      <c r="Q103" s="107"/>
      <c r="R103" s="1"/>
      <c r="S103" s="1"/>
      <c r="T103" s="1"/>
      <c r="U103" s="1"/>
      <c r="V103" s="1"/>
      <c r="W103" s="107"/>
      <c r="X103" s="1"/>
      <c r="Y103" s="1"/>
      <c r="Z103" s="1"/>
      <c r="AA103" s="1"/>
      <c r="AB103" s="1"/>
      <c r="AC103" s="107"/>
      <c r="AD103" s="1"/>
      <c r="AE103" s="1"/>
      <c r="AF103" s="1"/>
      <c r="AG103" s="1"/>
      <c r="AH103" s="1"/>
      <c r="AI103" s="108"/>
      <c r="AJ103" s="107"/>
      <c r="AK103" s="3"/>
      <c r="AL103" s="270"/>
      <c r="AM103" s="270"/>
      <c r="AN103" s="270"/>
      <c r="AO103" s="270"/>
      <c r="AP103" s="270"/>
      <c r="AQ103" s="270"/>
      <c r="AR103" s="270"/>
      <c r="AS103" s="270"/>
      <c r="AT103" s="1"/>
      <c r="AU103" s="1"/>
      <c r="AV103" s="1"/>
      <c r="AW103" s="1"/>
      <c r="AX103" s="1"/>
      <c r="AY103" s="1"/>
      <c r="AZ103" s="1"/>
      <c r="BA103" s="1"/>
      <c r="BB103" s="1"/>
    </row>
    <row r="104" spans="1:54" ht="35.25" customHeight="1" x14ac:dyDescent="0.25">
      <c r="A104" s="128"/>
      <c r="B104" s="128"/>
      <c r="C104" s="128"/>
      <c r="D104" s="128"/>
      <c r="F104" s="128"/>
      <c r="G104" s="128"/>
      <c r="H104" s="128"/>
      <c r="I104" s="128"/>
      <c r="J104" s="128"/>
      <c r="K104" s="128"/>
      <c r="L104" s="128"/>
      <c r="M104" s="128"/>
      <c r="N104" s="128"/>
      <c r="O104" s="128"/>
      <c r="P104" s="128"/>
      <c r="Q104" s="128"/>
      <c r="R104" s="128"/>
      <c r="S104" s="128"/>
      <c r="T104" s="128"/>
      <c r="U104" s="397"/>
      <c r="V104" s="397"/>
      <c r="W104" s="270"/>
      <c r="X104" s="270"/>
      <c r="Y104" s="270"/>
      <c r="Z104" s="270"/>
      <c r="AA104" s="270"/>
      <c r="AB104" s="270"/>
      <c r="AC104" s="270"/>
      <c r="AD104" s="270"/>
      <c r="AE104" s="270"/>
      <c r="AF104" s="270"/>
      <c r="AG104" s="270"/>
      <c r="AH104" s="270"/>
      <c r="AI104" s="270"/>
      <c r="AJ104" s="279"/>
      <c r="AK104" s="280"/>
      <c r="AL104" s="270"/>
      <c r="AM104" s="270"/>
      <c r="AN104" s="270"/>
      <c r="AO104" s="270"/>
      <c r="AP104" s="270"/>
      <c r="AQ104" s="270"/>
      <c r="AR104" s="270"/>
      <c r="AS104" s="270"/>
      <c r="AT104" s="1"/>
      <c r="AU104" s="1"/>
      <c r="AV104" s="1"/>
      <c r="AW104" s="1"/>
      <c r="AX104" s="1"/>
      <c r="AY104" s="1"/>
      <c r="AZ104" s="1"/>
      <c r="BA104" s="1"/>
      <c r="BB104" s="1"/>
    </row>
    <row r="105" spans="1:54" ht="33.75" customHeight="1" x14ac:dyDescent="0.2">
      <c r="A105" s="1"/>
      <c r="B105" s="1"/>
      <c r="C105" s="1"/>
      <c r="D105" s="1"/>
      <c r="E105" s="1"/>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81"/>
      <c r="AK105" s="280"/>
      <c r="AL105" s="270"/>
      <c r="AM105" s="270"/>
      <c r="AN105" s="270"/>
      <c r="AO105" s="270"/>
      <c r="AP105" s="270"/>
      <c r="AQ105" s="270"/>
      <c r="AR105" s="270"/>
      <c r="AS105" s="270"/>
      <c r="AT105" s="1"/>
      <c r="AU105" s="1"/>
      <c r="AV105" s="1"/>
      <c r="AW105" s="1"/>
      <c r="AX105" s="1"/>
      <c r="AY105" s="1"/>
      <c r="AZ105" s="1"/>
      <c r="BA105" s="1"/>
      <c r="BB105" s="1"/>
    </row>
    <row r="106" spans="1:54" ht="15.75" customHeight="1" x14ac:dyDescent="0.2">
      <c r="A106" s="270"/>
      <c r="B106" s="270"/>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81"/>
      <c r="AK106" s="280"/>
      <c r="AL106" s="270"/>
      <c r="AM106" s="270"/>
      <c r="AN106" s="270"/>
      <c r="AO106" s="270"/>
      <c r="AP106" s="270"/>
      <c r="AQ106" s="270"/>
      <c r="AR106" s="270"/>
      <c r="AS106" s="270"/>
      <c r="AT106" s="1"/>
      <c r="AU106" s="1"/>
      <c r="AV106" s="1"/>
      <c r="AW106" s="1"/>
      <c r="AX106" s="1"/>
      <c r="AY106" s="1"/>
      <c r="AZ106" s="1"/>
      <c r="BA106" s="1"/>
      <c r="BB106" s="1"/>
    </row>
    <row r="107" spans="1:54" ht="15.75" customHeight="1" x14ac:dyDescent="0.2">
      <c r="A107" s="270"/>
      <c r="B107" s="270"/>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81"/>
      <c r="AK107" s="280"/>
      <c r="AL107" s="270"/>
      <c r="AM107" s="270"/>
      <c r="AN107" s="270"/>
      <c r="AO107" s="270"/>
      <c r="AP107" s="270"/>
      <c r="AQ107" s="270"/>
      <c r="AR107" s="270"/>
      <c r="AS107" s="270"/>
      <c r="AT107" s="1"/>
      <c r="AU107" s="1"/>
      <c r="AV107" s="1"/>
      <c r="AW107" s="1"/>
      <c r="AX107" s="1"/>
      <c r="AY107" s="1"/>
      <c r="AZ107" s="1"/>
      <c r="BA107" s="1"/>
      <c r="BB107" s="1"/>
    </row>
    <row r="108" spans="1:54" ht="15.75" customHeight="1" x14ac:dyDescent="0.2">
      <c r="A108" s="270"/>
      <c r="B108" s="270"/>
      <c r="C108" s="270"/>
      <c r="D108" s="270"/>
      <c r="E108" s="270"/>
      <c r="F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81"/>
      <c r="AK108" s="280"/>
      <c r="AL108" s="270"/>
      <c r="AM108" s="270"/>
      <c r="AN108" s="270"/>
      <c r="AO108" s="270"/>
      <c r="AP108" s="270"/>
      <c r="AQ108" s="270"/>
      <c r="AR108" s="270"/>
      <c r="AS108" s="270"/>
      <c r="AT108" s="1"/>
      <c r="AU108" s="1"/>
      <c r="AV108" s="1"/>
      <c r="AW108" s="1"/>
      <c r="AX108" s="1"/>
      <c r="AY108" s="1"/>
      <c r="AZ108" s="1"/>
      <c r="BA108" s="1"/>
      <c r="BB108" s="1"/>
    </row>
    <row r="109" spans="1:54" ht="17.25" customHeight="1" x14ac:dyDescent="0.2">
      <c r="A109" s="270"/>
      <c r="B109" s="270"/>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81"/>
      <c r="AK109" s="280"/>
      <c r="AL109" s="270"/>
      <c r="AM109" s="270"/>
      <c r="AN109" s="270"/>
      <c r="AO109" s="270"/>
      <c r="AP109" s="270"/>
      <c r="AQ109" s="270"/>
      <c r="AR109" s="270"/>
      <c r="AS109" s="270"/>
      <c r="AT109" s="1"/>
      <c r="AU109" s="1"/>
      <c r="AV109" s="1"/>
      <c r="AW109" s="1"/>
      <c r="AX109" s="1"/>
      <c r="AY109" s="1"/>
      <c r="AZ109" s="1"/>
      <c r="BA109" s="1"/>
      <c r="BB109" s="1"/>
    </row>
    <row r="110" spans="1:54" ht="28.5" customHeight="1" x14ac:dyDescent="0.2">
      <c r="A110" s="270"/>
      <c r="B110" s="270"/>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81"/>
      <c r="AK110" s="280"/>
      <c r="AL110" s="270"/>
      <c r="AM110" s="270"/>
      <c r="AN110" s="270"/>
      <c r="AO110" s="270"/>
      <c r="AP110" s="270"/>
      <c r="AQ110" s="270"/>
      <c r="AR110" s="270"/>
      <c r="AS110" s="270"/>
      <c r="AT110" s="1"/>
      <c r="AU110" s="1"/>
      <c r="AV110" s="1"/>
      <c r="AW110" s="1"/>
      <c r="AX110" s="1"/>
      <c r="AY110" s="1"/>
      <c r="AZ110" s="1"/>
      <c r="BA110" s="1"/>
      <c r="BB110" s="1"/>
    </row>
    <row r="111" spans="1:54" ht="28.5" customHeight="1" x14ac:dyDescent="0.2">
      <c r="A111" s="270"/>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81"/>
      <c r="AK111" s="280"/>
      <c r="AL111" s="270"/>
      <c r="AM111" s="270"/>
      <c r="AN111" s="270"/>
      <c r="AO111" s="270"/>
      <c r="AP111" s="270"/>
      <c r="AQ111" s="270"/>
      <c r="AR111" s="270"/>
      <c r="AS111" s="270"/>
      <c r="AT111" s="1"/>
      <c r="AU111" s="1"/>
      <c r="AV111" s="1"/>
      <c r="AW111" s="1"/>
      <c r="AX111" s="1"/>
      <c r="AY111" s="1"/>
      <c r="AZ111" s="1"/>
      <c r="BA111" s="1"/>
      <c r="BB111" s="1"/>
    </row>
    <row r="112" spans="1:54" ht="28.5" customHeight="1" x14ac:dyDescent="0.2">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81"/>
      <c r="AK112" s="280"/>
      <c r="AL112" s="270"/>
      <c r="AM112" s="270"/>
      <c r="AN112" s="270"/>
      <c r="AO112" s="270"/>
      <c r="AP112" s="270"/>
      <c r="AQ112" s="270"/>
      <c r="AR112" s="270"/>
      <c r="AS112" s="270"/>
      <c r="AT112" s="1"/>
      <c r="AU112" s="1"/>
      <c r="AV112" s="1"/>
      <c r="AW112" s="1"/>
      <c r="AX112" s="1"/>
      <c r="AY112" s="1"/>
      <c r="AZ112" s="1"/>
      <c r="BA112" s="1"/>
      <c r="BB112" s="1"/>
    </row>
    <row r="113" spans="1:54" x14ac:dyDescent="0.2">
      <c r="A113" s="270"/>
      <c r="B113" s="270"/>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81"/>
      <c r="AK113" s="280"/>
      <c r="AL113" s="270"/>
      <c r="AM113" s="270"/>
      <c r="AN113" s="270"/>
      <c r="AO113" s="270"/>
      <c r="AP113" s="270"/>
      <c r="AQ113" s="270"/>
      <c r="AR113" s="270"/>
      <c r="AS113" s="270"/>
      <c r="AT113" s="1"/>
      <c r="AU113" s="1"/>
      <c r="AV113" s="1"/>
      <c r="AW113" s="1"/>
      <c r="AX113" s="1"/>
      <c r="AY113" s="1"/>
      <c r="AZ113" s="1"/>
      <c r="BA113" s="1"/>
      <c r="BB113" s="1"/>
    </row>
    <row r="114" spans="1:54" x14ac:dyDescent="0.2">
      <c r="A114" s="270"/>
      <c r="B114" s="270"/>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81"/>
      <c r="AK114" s="280"/>
      <c r="AL114" s="270"/>
      <c r="AM114" s="270"/>
      <c r="AN114" s="270"/>
      <c r="AO114" s="270"/>
      <c r="AP114" s="270"/>
      <c r="AQ114" s="270"/>
      <c r="AR114" s="270"/>
      <c r="AS114" s="270"/>
      <c r="AT114" s="1"/>
      <c r="AU114" s="1"/>
      <c r="AV114" s="1"/>
      <c r="AW114" s="1"/>
      <c r="AX114" s="1"/>
      <c r="AY114" s="1"/>
      <c r="AZ114" s="1"/>
      <c r="BA114" s="1"/>
      <c r="BB114" s="1"/>
    </row>
    <row r="115" spans="1:54" x14ac:dyDescent="0.2">
      <c r="A115" s="270"/>
      <c r="B115" s="270"/>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81"/>
      <c r="AK115" s="280"/>
      <c r="AL115" s="270"/>
      <c r="AM115" s="270"/>
      <c r="AN115" s="270"/>
      <c r="AO115" s="270"/>
      <c r="AP115" s="270"/>
      <c r="AQ115" s="270"/>
      <c r="AR115" s="270"/>
      <c r="AS115" s="270"/>
      <c r="AT115" s="1"/>
      <c r="AU115" s="1"/>
      <c r="AV115" s="1"/>
      <c r="AW115" s="1"/>
      <c r="AX115" s="1"/>
      <c r="AY115" s="1"/>
      <c r="AZ115" s="1"/>
      <c r="BA115" s="1"/>
      <c r="BB115" s="1"/>
    </row>
    <row r="116" spans="1:54" x14ac:dyDescent="0.2">
      <c r="A116" s="270"/>
      <c r="B116" s="270"/>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81"/>
      <c r="AK116" s="280"/>
      <c r="AL116" s="270"/>
      <c r="AM116" s="270"/>
      <c r="AN116" s="270"/>
      <c r="AO116" s="270"/>
      <c r="AP116" s="270"/>
      <c r="AQ116" s="270"/>
      <c r="AR116" s="270"/>
      <c r="AS116" s="270"/>
      <c r="AT116" s="1"/>
      <c r="AU116" s="1"/>
      <c r="AV116" s="1"/>
      <c r="AW116" s="1"/>
      <c r="AX116" s="1"/>
      <c r="AY116" s="1"/>
      <c r="AZ116" s="1"/>
      <c r="BA116" s="1"/>
      <c r="BB116" s="1"/>
    </row>
    <row r="117" spans="1:54" x14ac:dyDescent="0.2">
      <c r="A117" s="270"/>
      <c r="B117" s="270"/>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81"/>
      <c r="AK117" s="280"/>
      <c r="AL117" s="270"/>
      <c r="AM117" s="270"/>
      <c r="AN117" s="270"/>
      <c r="AO117" s="270"/>
      <c r="AP117" s="270"/>
      <c r="AQ117" s="270"/>
      <c r="AR117" s="270"/>
      <c r="AS117" s="270"/>
      <c r="AT117" s="1"/>
      <c r="AU117" s="1"/>
      <c r="AV117" s="1"/>
      <c r="AW117" s="1"/>
      <c r="AX117" s="1"/>
      <c r="AY117" s="1"/>
      <c r="AZ117" s="1"/>
      <c r="BA117" s="1"/>
      <c r="BB117" s="1"/>
    </row>
    <row r="118" spans="1:54" x14ac:dyDescent="0.2">
      <c r="A118" s="270"/>
      <c r="B118" s="270"/>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81"/>
      <c r="AK118" s="280"/>
      <c r="AL118" s="270"/>
      <c r="AM118" s="270"/>
      <c r="AN118" s="270"/>
      <c r="AO118" s="270"/>
      <c r="AP118" s="270"/>
      <c r="AQ118" s="270"/>
      <c r="AR118" s="270"/>
      <c r="AS118" s="270"/>
      <c r="AT118" s="1"/>
      <c r="AU118" s="1"/>
      <c r="AV118" s="1"/>
      <c r="AW118" s="1"/>
      <c r="AX118" s="1"/>
      <c r="AY118" s="1"/>
      <c r="AZ118" s="1"/>
      <c r="BA118" s="1"/>
      <c r="BB118" s="1"/>
    </row>
    <row r="119" spans="1:54" x14ac:dyDescent="0.2">
      <c r="A119" s="270"/>
      <c r="B119" s="270"/>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81"/>
      <c r="AK119" s="280"/>
      <c r="AL119" s="270"/>
      <c r="AM119" s="270"/>
      <c r="AN119" s="270"/>
      <c r="AO119" s="270"/>
      <c r="AP119" s="270"/>
      <c r="AQ119" s="270"/>
      <c r="AR119" s="270"/>
      <c r="AS119" s="270"/>
      <c r="AT119" s="1"/>
      <c r="AU119" s="1"/>
      <c r="AV119" s="1"/>
      <c r="AW119" s="1"/>
      <c r="AX119" s="1"/>
      <c r="AY119" s="1"/>
      <c r="AZ119" s="1"/>
      <c r="BA119" s="1"/>
      <c r="BB119" s="1"/>
    </row>
    <row r="120" spans="1:54" x14ac:dyDescent="0.2">
      <c r="A120" s="270"/>
      <c r="B120" s="270"/>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81"/>
      <c r="AK120" s="280"/>
      <c r="AL120" s="270"/>
      <c r="AM120" s="270"/>
      <c r="AN120" s="270"/>
      <c r="AO120" s="270"/>
      <c r="AP120" s="270"/>
      <c r="AQ120" s="270"/>
      <c r="AR120" s="270"/>
      <c r="AS120" s="270"/>
      <c r="AT120" s="1"/>
      <c r="AU120" s="1"/>
      <c r="AV120" s="1"/>
      <c r="AW120" s="1"/>
      <c r="AX120" s="1"/>
      <c r="AY120" s="1"/>
      <c r="AZ120" s="1"/>
      <c r="BA120" s="1"/>
      <c r="BB120" s="1"/>
    </row>
    <row r="121" spans="1:54" x14ac:dyDescent="0.2">
      <c r="A121" s="270"/>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81"/>
      <c r="AK121" s="280"/>
      <c r="AL121" s="270"/>
      <c r="AM121" s="270"/>
      <c r="AN121" s="270"/>
      <c r="AO121" s="270"/>
      <c r="AP121" s="270"/>
      <c r="AQ121" s="270"/>
      <c r="AR121" s="270"/>
      <c r="AS121" s="270"/>
      <c r="AT121" s="1"/>
      <c r="AU121" s="1"/>
      <c r="AV121" s="1"/>
      <c r="AW121" s="1"/>
      <c r="AX121" s="1"/>
      <c r="AY121" s="1"/>
      <c r="AZ121" s="1"/>
      <c r="BA121" s="1"/>
      <c r="BB121" s="1"/>
    </row>
    <row r="122" spans="1:54" x14ac:dyDescent="0.2">
      <c r="Y122" s="1"/>
      <c r="Z122" s="1"/>
      <c r="AA122" s="1"/>
      <c r="AB122" s="1"/>
      <c r="AC122" s="1"/>
      <c r="AD122" s="1"/>
      <c r="AE122" s="1"/>
      <c r="AF122" s="1"/>
      <c r="AG122" s="1"/>
      <c r="AH122" s="1"/>
      <c r="AI122" s="1"/>
      <c r="AJ122" s="2"/>
      <c r="AK122" s="3"/>
      <c r="AL122" s="1"/>
      <c r="AM122" s="1"/>
      <c r="AN122" s="1"/>
      <c r="AO122" s="1"/>
      <c r="AP122" s="1"/>
      <c r="AQ122" s="1"/>
      <c r="AR122" s="1"/>
      <c r="AS122" s="1"/>
      <c r="AT122" s="1"/>
      <c r="AU122" s="1"/>
      <c r="AV122" s="1"/>
      <c r="AW122" s="1"/>
      <c r="AX122" s="1"/>
      <c r="AY122" s="1"/>
      <c r="AZ122" s="1"/>
      <c r="BA122" s="1"/>
      <c r="BB122" s="1"/>
    </row>
  </sheetData>
  <sheetProtection algorithmName="SHA-512" hashValue="9BHkw7DGfbfwBizSb0OyUa3uX0qkjRXwDFBfSuyRO23vsaPog4uWA8g3ot2M8OkzwjBdl48yMwhC24S8lSwpjA==" saltValue="PaSY85DfBJsMaLWMtXmUMw==" spinCount="100000" sheet="1" objects="1" scenarios="1" formatCells="0" formatColumns="0" formatRows="0" insertColumns="0" insertRows="0" deleteColumns="0" deleteRows="0"/>
  <mergeCells count="170">
    <mergeCell ref="A88:C89"/>
    <mergeCell ref="F87:J87"/>
    <mergeCell ref="L87:P87"/>
    <mergeCell ref="R87:V87"/>
    <mergeCell ref="X87:AB87"/>
    <mergeCell ref="AD87:AH87"/>
    <mergeCell ref="F85:J85"/>
    <mergeCell ref="L85:P85"/>
    <mergeCell ref="R85:V85"/>
    <mergeCell ref="X85:AB85"/>
    <mergeCell ref="AD85:AH85"/>
    <mergeCell ref="A86:C87"/>
    <mergeCell ref="F86:J86"/>
    <mergeCell ref="L86:P86"/>
    <mergeCell ref="R86:V86"/>
    <mergeCell ref="X86:AB86"/>
    <mergeCell ref="AD86:AH86"/>
    <mergeCell ref="L90:P90"/>
    <mergeCell ref="R90:V90"/>
    <mergeCell ref="X90:AB90"/>
    <mergeCell ref="AD90:AH90"/>
    <mergeCell ref="F89:J89"/>
    <mergeCell ref="L89:P89"/>
    <mergeCell ref="R89:V89"/>
    <mergeCell ref="X89:AB89"/>
    <mergeCell ref="AD89:AH89"/>
    <mergeCell ref="R82:V82"/>
    <mergeCell ref="X82:AB82"/>
    <mergeCell ref="AD82:AH82"/>
    <mergeCell ref="F83:J83"/>
    <mergeCell ref="L83:P83"/>
    <mergeCell ref="R83:V83"/>
    <mergeCell ref="X83:AB83"/>
    <mergeCell ref="AD83:AH83"/>
    <mergeCell ref="F84:J84"/>
    <mergeCell ref="F82:J82"/>
    <mergeCell ref="L82:P82"/>
    <mergeCell ref="X84:AB84"/>
    <mergeCell ref="AD84:AH84"/>
    <mergeCell ref="L84:P84"/>
    <mergeCell ref="R84:V84"/>
    <mergeCell ref="A13:A35"/>
    <mergeCell ref="A37:A54"/>
    <mergeCell ref="F80:J80"/>
    <mergeCell ref="L80:P80"/>
    <mergeCell ref="R80:V80"/>
    <mergeCell ref="X80:AB80"/>
    <mergeCell ref="AD80:AH80"/>
    <mergeCell ref="A70:A78"/>
    <mergeCell ref="B70:E70"/>
    <mergeCell ref="B48:E48"/>
    <mergeCell ref="AD78:AH78"/>
    <mergeCell ref="X54:AB54"/>
    <mergeCell ref="AD54:AH54"/>
    <mergeCell ref="A56:A68"/>
    <mergeCell ref="B60:J60"/>
    <mergeCell ref="L60:P60"/>
    <mergeCell ref="R60:V60"/>
    <mergeCell ref="X60:AB60"/>
    <mergeCell ref="AD60:AH60"/>
    <mergeCell ref="B71:C71"/>
    <mergeCell ref="B63:E63"/>
    <mergeCell ref="B64:E64"/>
    <mergeCell ref="B65:E65"/>
    <mergeCell ref="B66:E66"/>
    <mergeCell ref="B76:E76"/>
    <mergeCell ref="B78:J78"/>
    <mergeCell ref="X96:AB96"/>
    <mergeCell ref="L94:P94"/>
    <mergeCell ref="R94:V94"/>
    <mergeCell ref="X94:AB94"/>
    <mergeCell ref="AD94:AH94"/>
    <mergeCell ref="F91:J91"/>
    <mergeCell ref="L91:P91"/>
    <mergeCell ref="R91:V91"/>
    <mergeCell ref="X91:AB91"/>
    <mergeCell ref="AD91:AH91"/>
    <mergeCell ref="F92:J92"/>
    <mergeCell ref="L92:P92"/>
    <mergeCell ref="R92:V92"/>
    <mergeCell ref="X92:AB92"/>
    <mergeCell ref="AD92:AH92"/>
    <mergeCell ref="F90:J90"/>
    <mergeCell ref="L78:P78"/>
    <mergeCell ref="R78:V78"/>
    <mergeCell ref="X78:AB78"/>
    <mergeCell ref="F93:J93"/>
    <mergeCell ref="L93:P93"/>
    <mergeCell ref="R93:V93"/>
    <mergeCell ref="X93:AB93"/>
    <mergeCell ref="AD93:AH93"/>
    <mergeCell ref="F94:J94"/>
    <mergeCell ref="AD96:AH96"/>
    <mergeCell ref="F97:J97"/>
    <mergeCell ref="L97:P97"/>
    <mergeCell ref="R97:V97"/>
    <mergeCell ref="X97:AB97"/>
    <mergeCell ref="AD97:AH97"/>
    <mergeCell ref="F95:J95"/>
    <mergeCell ref="L95:P95"/>
    <mergeCell ref="R95:V95"/>
    <mergeCell ref="X95:AB95"/>
    <mergeCell ref="AD95:AH95"/>
    <mergeCell ref="F96:J96"/>
    <mergeCell ref="L96:P96"/>
    <mergeCell ref="R96:V96"/>
    <mergeCell ref="B67:E67"/>
    <mergeCell ref="B68:J68"/>
    <mergeCell ref="R68:V68"/>
    <mergeCell ref="X68:AB68"/>
    <mergeCell ref="AD68:AH68"/>
    <mergeCell ref="L68:P68"/>
    <mergeCell ref="B72:E72"/>
    <mergeCell ref="B73:E73"/>
    <mergeCell ref="B74:E74"/>
    <mergeCell ref="B75:E75"/>
    <mergeCell ref="AD13:AE13"/>
    <mergeCell ref="B41:J41"/>
    <mergeCell ref="L41:P41"/>
    <mergeCell ref="R41:V41"/>
    <mergeCell ref="X41:AB41"/>
    <mergeCell ref="AD41:AH41"/>
    <mergeCell ref="X35:Z35"/>
    <mergeCell ref="AD35:AF35"/>
    <mergeCell ref="R35:T35"/>
    <mergeCell ref="X13:Y13"/>
    <mergeCell ref="B35:H35"/>
    <mergeCell ref="L35:N35"/>
    <mergeCell ref="B56:E56"/>
    <mergeCell ref="B61:E61"/>
    <mergeCell ref="B40:E40"/>
    <mergeCell ref="B43:E43"/>
    <mergeCell ref="B44:E44"/>
    <mergeCell ref="B45:E45"/>
    <mergeCell ref="B46:E46"/>
    <mergeCell ref="B47:E47"/>
    <mergeCell ref="L13:M13"/>
    <mergeCell ref="F42:J42"/>
    <mergeCell ref="B54:J54"/>
    <mergeCell ref="L54:P54"/>
    <mergeCell ref="R54:V54"/>
    <mergeCell ref="R13:S13"/>
    <mergeCell ref="I9:J9"/>
    <mergeCell ref="I10:J10"/>
    <mergeCell ref="I5:J5"/>
    <mergeCell ref="I6:J7"/>
    <mergeCell ref="B37:E37"/>
    <mergeCell ref="B42:E42"/>
    <mergeCell ref="B38:E38"/>
    <mergeCell ref="B39:E39"/>
    <mergeCell ref="B50:E50"/>
    <mergeCell ref="B51:E51"/>
    <mergeCell ref="B52:E52"/>
    <mergeCell ref="B53:E53"/>
    <mergeCell ref="B57:E57"/>
    <mergeCell ref="B58:E58"/>
    <mergeCell ref="B59:E59"/>
    <mergeCell ref="B62:E62"/>
    <mergeCell ref="F13:G13"/>
    <mergeCell ref="B2:C2"/>
    <mergeCell ref="B3:C4"/>
    <mergeCell ref="B5:C5"/>
    <mergeCell ref="B6:C6"/>
    <mergeCell ref="B7:C7"/>
    <mergeCell ref="B8:C8"/>
    <mergeCell ref="B9:C9"/>
    <mergeCell ref="B10:C10"/>
    <mergeCell ref="B49:E49"/>
    <mergeCell ref="D2:J2"/>
    <mergeCell ref="D3:J4"/>
  </mergeCells>
  <printOptions horizontalCentered="1"/>
  <pageMargins left="0.5" right="0.5" top="0.5" bottom="0.5" header="0.05" footer="0.05"/>
  <pageSetup scale="38" orientation="landscape"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Data!$A$2:$A$3</xm:f>
          </x14:formula1>
          <xm:sqref>C15:C34</xm:sqref>
        </x14:dataValidation>
        <x14:dataValidation type="list" allowBlank="1" showInputMessage="1" showErrorMessage="1" xr:uid="{00000000-0002-0000-0200-000001000000}">
          <x14:formula1>
            <xm:f>Data!$C$2:$C$5</xm:f>
          </x14:formula1>
          <xm:sqref>D10:E10</xm:sqref>
        </x14:dataValidation>
        <x14:dataValidation type="list" allowBlank="1" showInputMessage="1" showErrorMessage="1" xr:uid="{00000000-0002-0000-0200-000002000000}">
          <x14:formula1>
            <xm:f>Data!$H$2:$H$3</xm:f>
          </x14:formula1>
          <xm:sqref>E15:E34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F38" sqref="F38"/>
    </sheetView>
  </sheetViews>
  <sheetFormatPr defaultRowHeight="15" x14ac:dyDescent="0.25"/>
  <sheetData>
    <row r="1" spans="1:8" x14ac:dyDescent="0.25">
      <c r="A1" t="s">
        <v>88</v>
      </c>
      <c r="C1" t="s">
        <v>7</v>
      </c>
      <c r="E1" t="s">
        <v>185</v>
      </c>
      <c r="H1" t="s">
        <v>196</v>
      </c>
    </row>
    <row r="2" spans="1:8" x14ac:dyDescent="0.25">
      <c r="A2" t="s">
        <v>89</v>
      </c>
      <c r="C2" t="s">
        <v>8</v>
      </c>
      <c r="E2" t="s">
        <v>187</v>
      </c>
      <c r="H2" t="s">
        <v>199</v>
      </c>
    </row>
    <row r="3" spans="1:8" x14ac:dyDescent="0.25">
      <c r="A3" t="s">
        <v>90</v>
      </c>
      <c r="C3" t="s">
        <v>91</v>
      </c>
      <c r="E3" t="s">
        <v>188</v>
      </c>
      <c r="H3" t="s">
        <v>264</v>
      </c>
    </row>
    <row r="4" spans="1:8" x14ac:dyDescent="0.25">
      <c r="C4" t="s">
        <v>92</v>
      </c>
      <c r="E4" t="s">
        <v>186</v>
      </c>
    </row>
    <row r="5" spans="1:8" x14ac:dyDescent="0.25">
      <c r="C5" t="s">
        <v>93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I113"/>
  <sheetViews>
    <sheetView workbookViewId="0">
      <selection activeCell="G20" sqref="G20"/>
    </sheetView>
  </sheetViews>
  <sheetFormatPr defaultRowHeight="15" x14ac:dyDescent="0.25"/>
  <cols>
    <col min="1" max="1" width="3.140625" customWidth="1"/>
    <col min="2" max="2" width="7.42578125" customWidth="1"/>
    <col min="3" max="3" width="10.85546875" customWidth="1"/>
    <col min="4" max="4" width="10.5703125" customWidth="1"/>
    <col min="5" max="5" width="9.7109375" bestFit="1" customWidth="1"/>
    <col min="6" max="6" width="10" customWidth="1"/>
    <col min="7" max="7" width="10.5703125" customWidth="1"/>
    <col min="8" max="8" width="5" customWidth="1"/>
    <col min="9" max="9" width="11.140625" customWidth="1"/>
    <col min="10" max="10" width="6.85546875" customWidth="1"/>
    <col min="11" max="11" width="7.85546875" customWidth="1"/>
    <col min="13" max="13" width="2.85546875" customWidth="1"/>
    <col min="14" max="14" width="2.7109375" customWidth="1"/>
    <col min="16" max="16" width="3.42578125" customWidth="1"/>
  </cols>
  <sheetData>
    <row r="1" spans="1:35" ht="18" x14ac:dyDescent="0.25">
      <c r="A1" s="128"/>
      <c r="B1" s="790" t="s">
        <v>95</v>
      </c>
      <c r="C1" s="790"/>
      <c r="D1" s="790"/>
      <c r="E1" s="790"/>
      <c r="F1" s="790"/>
      <c r="G1" s="790"/>
      <c r="H1" s="790"/>
      <c r="I1" s="790"/>
      <c r="J1" s="788" t="s">
        <v>94</v>
      </c>
      <c r="K1" s="788"/>
      <c r="L1" s="788"/>
      <c r="M1" s="788"/>
      <c r="N1" s="128"/>
      <c r="O1" s="128"/>
      <c r="P1" s="128"/>
      <c r="Q1" s="128"/>
      <c r="R1" s="128"/>
      <c r="S1" s="128"/>
      <c r="T1" s="128"/>
      <c r="U1" s="128"/>
      <c r="V1" s="128"/>
      <c r="W1" s="128"/>
      <c r="X1" s="128"/>
      <c r="Y1" s="128"/>
      <c r="Z1" s="128"/>
      <c r="AA1" s="128"/>
      <c r="AB1" s="128"/>
      <c r="AC1" s="128"/>
      <c r="AD1" s="128"/>
      <c r="AE1" s="128"/>
      <c r="AF1" s="128"/>
      <c r="AG1" s="128"/>
      <c r="AH1" s="128"/>
      <c r="AI1" s="128"/>
    </row>
    <row r="2" spans="1:35" x14ac:dyDescent="0.25">
      <c r="A2" s="128"/>
      <c r="B2" s="128"/>
      <c r="C2" s="128"/>
      <c r="D2" s="128"/>
      <c r="E2" s="128"/>
      <c r="F2" s="128"/>
      <c r="G2" s="128"/>
      <c r="H2" s="128"/>
      <c r="J2" s="788" t="s">
        <v>372</v>
      </c>
      <c r="K2" s="788"/>
      <c r="L2" s="788"/>
      <c r="M2" s="128"/>
      <c r="N2" s="128"/>
      <c r="O2" s="128" t="s">
        <v>179</v>
      </c>
      <c r="P2" s="128"/>
      <c r="Q2" s="128"/>
      <c r="R2" s="128"/>
      <c r="S2" s="128"/>
      <c r="T2" s="128"/>
      <c r="U2" s="128"/>
      <c r="V2" s="128"/>
      <c r="W2" s="128"/>
      <c r="X2" s="128"/>
      <c r="Y2" s="128"/>
      <c r="Z2" s="128"/>
      <c r="AA2" s="128"/>
      <c r="AB2" s="128"/>
      <c r="AC2" s="128"/>
      <c r="AD2" s="128"/>
      <c r="AE2" s="128"/>
      <c r="AF2" s="128"/>
      <c r="AG2" s="128"/>
      <c r="AH2" s="128"/>
      <c r="AI2" s="128"/>
    </row>
    <row r="3" spans="1:35" ht="7.5" customHeight="1" x14ac:dyDescent="0.2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row>
    <row r="4" spans="1:35" x14ac:dyDescent="0.25">
      <c r="A4" s="128"/>
      <c r="B4" s="134"/>
      <c r="C4" s="135"/>
      <c r="D4" s="135"/>
      <c r="E4" s="135"/>
      <c r="F4" s="135"/>
      <c r="G4" s="135"/>
      <c r="H4" s="135"/>
      <c r="I4" s="135"/>
      <c r="J4" s="135"/>
      <c r="K4" s="135"/>
      <c r="L4" s="135"/>
      <c r="M4" s="136"/>
      <c r="N4" s="128"/>
      <c r="O4" s="205"/>
      <c r="P4" s="128"/>
      <c r="Q4" s="262"/>
      <c r="R4" s="262"/>
      <c r="S4" s="262"/>
      <c r="T4" s="262"/>
      <c r="U4" s="262"/>
      <c r="V4" s="262"/>
      <c r="W4" s="262"/>
      <c r="X4" s="262"/>
      <c r="Y4" s="262"/>
      <c r="Z4" s="262"/>
      <c r="AA4" s="262"/>
      <c r="AB4" s="262"/>
      <c r="AC4" s="262"/>
      <c r="AD4" s="262"/>
      <c r="AE4" s="262"/>
      <c r="AF4" s="262"/>
      <c r="AG4" s="128"/>
      <c r="AH4" s="128"/>
      <c r="AI4" s="128"/>
    </row>
    <row r="5" spans="1:35" ht="16.5" customHeight="1" x14ac:dyDescent="0.25">
      <c r="A5" s="128"/>
      <c r="B5" s="793" t="s">
        <v>96</v>
      </c>
      <c r="C5" s="794"/>
      <c r="D5" s="794"/>
      <c r="E5" s="794"/>
      <c r="F5" s="794"/>
      <c r="G5" s="794"/>
      <c r="H5" s="794"/>
      <c r="I5" s="794"/>
      <c r="J5" s="794"/>
      <c r="K5" s="794"/>
      <c r="L5" s="795"/>
      <c r="M5" s="137"/>
      <c r="N5" s="128"/>
      <c r="O5" s="205"/>
      <c r="P5" s="128"/>
      <c r="Q5" s="262"/>
      <c r="R5" s="262"/>
      <c r="S5" s="262"/>
      <c r="T5" s="262"/>
      <c r="U5" s="262"/>
      <c r="V5" s="262"/>
      <c r="W5" s="262"/>
      <c r="X5" s="262"/>
      <c r="Y5" s="262"/>
      <c r="Z5" s="262"/>
      <c r="AA5" s="262"/>
      <c r="AB5" s="262"/>
      <c r="AC5" s="262"/>
      <c r="AD5" s="262"/>
      <c r="AE5" s="262"/>
      <c r="AF5" s="262"/>
      <c r="AG5" s="128"/>
      <c r="AH5" s="128"/>
      <c r="AI5" s="128"/>
    </row>
    <row r="6" spans="1:35" ht="9.75" customHeight="1" x14ac:dyDescent="0.25">
      <c r="A6" s="128"/>
      <c r="B6" s="138"/>
      <c r="C6" s="132"/>
      <c r="D6" s="133"/>
      <c r="E6" s="132"/>
      <c r="F6" s="132"/>
      <c r="G6" s="132"/>
      <c r="H6" s="132"/>
      <c r="I6" s="132"/>
      <c r="J6" s="132"/>
      <c r="K6" s="132"/>
      <c r="L6" s="132"/>
      <c r="M6" s="137"/>
      <c r="N6" s="128"/>
      <c r="O6" s="205"/>
      <c r="P6" s="128"/>
      <c r="Q6" s="262"/>
      <c r="R6" s="262"/>
      <c r="S6" s="262"/>
      <c r="T6" s="262"/>
      <c r="U6" s="262"/>
      <c r="V6" s="262"/>
      <c r="W6" s="262"/>
      <c r="X6" s="262"/>
      <c r="Y6" s="262"/>
      <c r="Z6" s="262"/>
      <c r="AA6" s="262"/>
      <c r="AB6" s="262"/>
      <c r="AC6" s="262"/>
      <c r="AD6" s="262"/>
      <c r="AE6" s="262"/>
      <c r="AF6" s="262"/>
      <c r="AG6" s="128"/>
      <c r="AH6" s="128"/>
      <c r="AI6" s="128"/>
    </row>
    <row r="7" spans="1:35" x14ac:dyDescent="0.25">
      <c r="A7" s="128"/>
      <c r="B7" s="139"/>
      <c r="C7" s="128" t="s">
        <v>97</v>
      </c>
      <c r="D7" s="197">
        <f>'Budget Template'!H13</f>
        <v>0</v>
      </c>
      <c r="F7" t="s">
        <v>98</v>
      </c>
      <c r="G7" s="197">
        <f>'Budget Template'!I13</f>
        <v>364</v>
      </c>
      <c r="H7" s="128"/>
      <c r="I7" s="128"/>
      <c r="J7" s="128"/>
      <c r="K7" s="128"/>
      <c r="L7" s="128"/>
      <c r="M7" s="137"/>
      <c r="N7" s="128"/>
      <c r="O7" s="205"/>
      <c r="P7" s="128"/>
      <c r="Q7" s="262"/>
      <c r="R7" s="262"/>
      <c r="S7" s="262"/>
      <c r="T7" s="262"/>
      <c r="U7" s="262"/>
      <c r="V7" s="262"/>
      <c r="W7" s="262"/>
      <c r="X7" s="262"/>
      <c r="Y7" s="262"/>
      <c r="Z7" s="262"/>
      <c r="AA7" s="262"/>
      <c r="AB7" s="262"/>
      <c r="AC7" s="262"/>
      <c r="AD7" s="262"/>
      <c r="AE7" s="262"/>
      <c r="AF7" s="262"/>
      <c r="AG7" s="128"/>
      <c r="AH7" s="128"/>
      <c r="AI7" s="128"/>
    </row>
    <row r="8" spans="1:35" ht="9" customHeight="1" x14ac:dyDescent="0.25">
      <c r="A8" s="128"/>
      <c r="B8" s="140"/>
      <c r="C8" s="129"/>
      <c r="D8" s="129"/>
      <c r="E8" s="129"/>
      <c r="F8" s="129"/>
      <c r="G8" s="129"/>
      <c r="H8" s="129"/>
      <c r="I8" s="129"/>
      <c r="J8" s="129"/>
      <c r="K8" s="129"/>
      <c r="L8" s="129"/>
      <c r="M8" s="147"/>
      <c r="N8" s="128"/>
      <c r="O8" s="205"/>
      <c r="P8" s="128"/>
      <c r="Q8" s="262"/>
      <c r="R8" s="262"/>
      <c r="S8" s="262"/>
      <c r="T8" s="262"/>
      <c r="U8" s="262"/>
      <c r="V8" s="262"/>
      <c r="W8" s="262"/>
      <c r="X8" s="262"/>
      <c r="Y8" s="262"/>
      <c r="Z8" s="262"/>
      <c r="AA8" s="262"/>
      <c r="AB8" s="262"/>
      <c r="AC8" s="262"/>
      <c r="AD8" s="262"/>
      <c r="AE8" s="262"/>
      <c r="AF8" s="262"/>
      <c r="AG8" s="128"/>
      <c r="AH8" s="128"/>
      <c r="AI8" s="128"/>
    </row>
    <row r="9" spans="1:35" ht="16.5" customHeight="1" x14ac:dyDescent="0.25">
      <c r="A9" s="128"/>
      <c r="B9" s="139"/>
      <c r="C9" s="128"/>
      <c r="D9" s="128"/>
      <c r="E9" s="128"/>
      <c r="F9" s="128"/>
      <c r="G9" s="128"/>
      <c r="H9" s="128"/>
      <c r="I9" s="128"/>
      <c r="J9" s="128"/>
      <c r="K9" s="796" t="s">
        <v>100</v>
      </c>
      <c r="L9" s="796"/>
      <c r="M9" s="137"/>
      <c r="N9" s="128"/>
      <c r="O9" s="205"/>
      <c r="P9" s="128"/>
      <c r="Q9" s="262"/>
      <c r="R9" s="262"/>
      <c r="S9" s="262"/>
      <c r="T9" s="262"/>
      <c r="U9" s="262"/>
      <c r="V9" s="262"/>
      <c r="W9" s="262"/>
      <c r="X9" s="262"/>
      <c r="Y9" s="262"/>
      <c r="Z9" s="262"/>
      <c r="AA9" s="262"/>
      <c r="AB9" s="262"/>
      <c r="AC9" s="262"/>
      <c r="AD9" s="262"/>
      <c r="AE9" s="262"/>
      <c r="AF9" s="262"/>
      <c r="AG9" s="128"/>
      <c r="AH9" s="128"/>
      <c r="AI9" s="128"/>
    </row>
    <row r="10" spans="1:35" ht="15.75" x14ac:dyDescent="0.25">
      <c r="A10" s="128"/>
      <c r="B10" s="141" t="s">
        <v>99</v>
      </c>
      <c r="C10" s="128"/>
      <c r="D10" s="128"/>
      <c r="E10" s="128"/>
      <c r="F10" s="128"/>
      <c r="G10" s="791" t="s">
        <v>101</v>
      </c>
      <c r="H10" s="791"/>
      <c r="I10" s="791"/>
      <c r="J10" s="792"/>
      <c r="K10" s="780">
        <f>'Budget Template'!K92</f>
        <v>0</v>
      </c>
      <c r="L10" s="781"/>
      <c r="M10" s="137"/>
      <c r="N10" s="262"/>
      <c r="O10" s="205"/>
      <c r="P10" s="128"/>
      <c r="Q10" s="262"/>
      <c r="R10" s="262"/>
      <c r="S10" s="262"/>
      <c r="T10" s="262"/>
      <c r="U10" s="262"/>
      <c r="V10" s="262"/>
      <c r="W10" s="262"/>
      <c r="X10" s="262"/>
      <c r="Y10" s="262"/>
      <c r="Z10" s="262"/>
      <c r="AA10" s="262"/>
      <c r="AB10" s="262"/>
      <c r="AC10" s="262"/>
      <c r="AD10" s="262"/>
      <c r="AE10" s="262"/>
      <c r="AF10" s="262"/>
      <c r="AG10" s="128"/>
      <c r="AH10" s="128"/>
      <c r="AI10" s="128"/>
    </row>
    <row r="11" spans="1:35" ht="10.5" customHeight="1" x14ac:dyDescent="0.25">
      <c r="A11" s="128"/>
      <c r="B11" s="142"/>
      <c r="C11" s="128"/>
      <c r="D11" s="128"/>
      <c r="E11" s="128"/>
      <c r="F11" s="128"/>
      <c r="G11" s="128"/>
      <c r="H11" s="128"/>
      <c r="I11" s="128"/>
      <c r="J11" s="128"/>
      <c r="K11" s="128"/>
      <c r="L11" s="128"/>
      <c r="M11" s="137"/>
      <c r="N11" s="128"/>
      <c r="O11" s="205"/>
      <c r="P11" s="128"/>
      <c r="Q11" s="262"/>
      <c r="R11" s="262"/>
      <c r="S11" s="262"/>
      <c r="T11" s="262"/>
      <c r="U11" s="262"/>
      <c r="V11" s="262"/>
      <c r="W11" s="262"/>
      <c r="X11" s="262"/>
      <c r="Y11" s="262"/>
      <c r="Z11" s="262"/>
      <c r="AA11" s="262"/>
      <c r="AB11" s="262"/>
      <c r="AC11" s="262"/>
      <c r="AD11" s="262"/>
      <c r="AE11" s="262"/>
      <c r="AF11" s="262"/>
      <c r="AG11" s="128"/>
      <c r="AH11" s="128"/>
      <c r="AI11" s="128"/>
    </row>
    <row r="12" spans="1:35" x14ac:dyDescent="0.25">
      <c r="A12" s="128"/>
      <c r="B12" s="139"/>
      <c r="C12" s="128"/>
      <c r="D12" s="128"/>
      <c r="E12" s="128"/>
      <c r="F12" s="128"/>
      <c r="G12" s="791" t="s">
        <v>102</v>
      </c>
      <c r="H12" s="791"/>
      <c r="I12" s="791"/>
      <c r="J12" s="792"/>
      <c r="K12" s="780">
        <f>'Budget Template'!K93</f>
        <v>0</v>
      </c>
      <c r="L12" s="781"/>
      <c r="M12" s="137"/>
      <c r="N12" s="128"/>
      <c r="O12" s="267"/>
      <c r="P12" s="128"/>
      <c r="Q12" s="262"/>
      <c r="R12" s="262"/>
      <c r="S12" s="262"/>
      <c r="T12" s="262"/>
      <c r="U12" s="262"/>
      <c r="V12" s="262"/>
      <c r="W12" s="262"/>
      <c r="X12" s="262"/>
      <c r="Y12" s="262"/>
      <c r="Z12" s="262"/>
      <c r="AA12" s="262"/>
      <c r="AB12" s="262"/>
      <c r="AC12" s="262"/>
      <c r="AD12" s="262"/>
      <c r="AE12" s="262"/>
      <c r="AF12" s="262"/>
      <c r="AG12" s="128"/>
      <c r="AH12" s="128"/>
      <c r="AI12" s="128"/>
    </row>
    <row r="13" spans="1:35" ht="10.5" customHeight="1" x14ac:dyDescent="0.25">
      <c r="A13" s="128"/>
      <c r="B13" s="139"/>
      <c r="C13" s="128"/>
      <c r="D13" s="128"/>
      <c r="E13" s="128"/>
      <c r="F13" s="128"/>
      <c r="G13" s="128"/>
      <c r="H13" s="128"/>
      <c r="I13" s="128"/>
      <c r="J13" s="128"/>
      <c r="K13" s="128"/>
      <c r="L13" s="128"/>
      <c r="M13" s="137"/>
      <c r="N13" s="128"/>
      <c r="O13" s="205"/>
      <c r="P13" s="128"/>
      <c r="Q13" s="262"/>
      <c r="R13" s="262"/>
      <c r="S13" s="262"/>
      <c r="T13" s="262"/>
      <c r="U13" s="262"/>
      <c r="V13" s="262"/>
      <c r="W13" s="262"/>
      <c r="X13" s="262"/>
      <c r="Y13" s="262"/>
      <c r="Z13" s="262"/>
      <c r="AA13" s="262"/>
      <c r="AB13" s="262"/>
      <c r="AC13" s="262"/>
      <c r="AD13" s="262"/>
      <c r="AE13" s="262"/>
      <c r="AF13" s="262"/>
      <c r="AG13" s="128"/>
      <c r="AH13" s="128"/>
      <c r="AI13" s="128"/>
    </row>
    <row r="14" spans="1:35" x14ac:dyDescent="0.25">
      <c r="A14" s="128"/>
      <c r="B14" s="139"/>
      <c r="C14" s="128"/>
      <c r="D14" s="128"/>
      <c r="E14" s="128"/>
      <c r="F14" s="128"/>
      <c r="G14" s="791" t="s">
        <v>103</v>
      </c>
      <c r="H14" s="791"/>
      <c r="I14" s="791"/>
      <c r="J14" s="792"/>
      <c r="K14" s="780">
        <f>K10+K12</f>
        <v>0</v>
      </c>
      <c r="L14" s="781"/>
      <c r="M14" s="137"/>
      <c r="N14" s="128"/>
      <c r="O14" s="128" t="b">
        <f>IF(K14='Budget Template'!K94,TRUE)</f>
        <v>1</v>
      </c>
      <c r="P14" s="128"/>
      <c r="Q14" s="262"/>
      <c r="R14" s="262"/>
      <c r="S14" s="262"/>
      <c r="T14" s="262"/>
      <c r="U14" s="262"/>
      <c r="V14" s="262"/>
      <c r="W14" s="262"/>
      <c r="X14" s="262"/>
      <c r="Y14" s="262"/>
      <c r="Z14" s="262"/>
      <c r="AA14" s="262"/>
      <c r="AB14" s="262"/>
      <c r="AC14" s="262"/>
      <c r="AD14" s="262"/>
      <c r="AE14" s="262"/>
      <c r="AF14" s="262"/>
      <c r="AG14" s="128"/>
      <c r="AH14" s="128"/>
      <c r="AI14" s="128"/>
    </row>
    <row r="15" spans="1:35" ht="10.5" customHeight="1" x14ac:dyDescent="0.25">
      <c r="A15" s="128"/>
      <c r="B15" s="140"/>
      <c r="C15" s="129"/>
      <c r="D15" s="129"/>
      <c r="E15" s="129"/>
      <c r="F15" s="129"/>
      <c r="G15" s="129"/>
      <c r="H15" s="129"/>
      <c r="I15" s="129"/>
      <c r="J15" s="129"/>
      <c r="K15" s="129"/>
      <c r="L15" s="129"/>
      <c r="M15" s="147"/>
      <c r="N15" s="128"/>
      <c r="O15" s="205"/>
      <c r="P15" s="128"/>
      <c r="Q15" s="262"/>
      <c r="R15" s="262"/>
      <c r="S15" s="262"/>
      <c r="T15" s="262"/>
      <c r="U15" s="262"/>
      <c r="V15" s="262"/>
      <c r="W15" s="262"/>
      <c r="X15" s="262"/>
      <c r="Y15" s="262"/>
      <c r="Z15" s="262"/>
      <c r="AA15" s="262"/>
      <c r="AB15" s="262"/>
      <c r="AC15" s="262"/>
      <c r="AD15" s="262"/>
      <c r="AE15" s="262"/>
      <c r="AF15" s="262"/>
      <c r="AG15" s="128"/>
      <c r="AH15" s="128"/>
      <c r="AI15" s="128"/>
    </row>
    <row r="16" spans="1:35" ht="7.5" customHeight="1" x14ac:dyDescent="0.25">
      <c r="A16" s="128"/>
      <c r="B16" s="139"/>
      <c r="C16" s="128"/>
      <c r="D16" s="128"/>
      <c r="E16" s="128"/>
      <c r="F16" s="128"/>
      <c r="G16" s="128"/>
      <c r="H16" s="128"/>
      <c r="I16" s="128"/>
      <c r="J16" s="128"/>
      <c r="K16" s="128"/>
      <c r="L16" s="128"/>
      <c r="M16" s="137"/>
      <c r="N16" s="128"/>
      <c r="O16" s="205"/>
      <c r="P16" s="128"/>
      <c r="Q16" s="262"/>
      <c r="R16" s="262"/>
      <c r="S16" s="262"/>
      <c r="T16" s="262"/>
      <c r="U16" s="262"/>
      <c r="V16" s="262"/>
      <c r="W16" s="262"/>
      <c r="X16" s="262"/>
      <c r="Y16" s="262"/>
      <c r="Z16" s="262"/>
      <c r="AA16" s="262"/>
      <c r="AB16" s="262"/>
      <c r="AC16" s="262"/>
      <c r="AD16" s="262"/>
      <c r="AE16" s="262"/>
      <c r="AF16" s="262"/>
      <c r="AG16" s="128"/>
      <c r="AH16" s="128"/>
      <c r="AI16" s="128"/>
    </row>
    <row r="17" spans="1:35" ht="15.75" x14ac:dyDescent="0.25">
      <c r="A17" s="128"/>
      <c r="B17" s="141" t="s">
        <v>104</v>
      </c>
      <c r="C17" s="128"/>
      <c r="D17" s="128"/>
      <c r="E17" s="128"/>
      <c r="F17" s="128"/>
      <c r="G17" s="151" t="s">
        <v>107</v>
      </c>
      <c r="H17" s="128"/>
      <c r="I17" s="151" t="s">
        <v>108</v>
      </c>
      <c r="J17" s="128"/>
      <c r="K17" s="128"/>
      <c r="L17" s="128"/>
      <c r="M17" s="137"/>
      <c r="N17" s="128"/>
      <c r="O17" s="205"/>
      <c r="P17" s="128"/>
      <c r="Q17" s="262"/>
      <c r="R17" s="262"/>
      <c r="S17" s="262"/>
      <c r="T17" s="262"/>
      <c r="U17" s="262"/>
      <c r="V17" s="262"/>
      <c r="W17" s="262"/>
      <c r="X17" s="262"/>
      <c r="Y17" s="262"/>
      <c r="Z17" s="262"/>
      <c r="AA17" s="262"/>
      <c r="AB17" s="262"/>
      <c r="AC17" s="262"/>
      <c r="AD17" s="262"/>
      <c r="AE17" s="262"/>
      <c r="AF17" s="262"/>
      <c r="AG17" s="128"/>
      <c r="AH17" s="128"/>
      <c r="AI17" s="128"/>
    </row>
    <row r="18" spans="1:35" ht="13.5" customHeight="1" x14ac:dyDescent="0.25">
      <c r="A18" s="128"/>
      <c r="B18" s="144" t="s">
        <v>105</v>
      </c>
      <c r="C18" s="128"/>
      <c r="D18" s="128"/>
      <c r="E18" s="128"/>
      <c r="F18" s="128"/>
      <c r="G18" s="151" t="s">
        <v>106</v>
      </c>
      <c r="H18" s="128"/>
      <c r="I18" s="151" t="s">
        <v>109</v>
      </c>
      <c r="J18" s="128"/>
      <c r="K18" s="789" t="s">
        <v>100</v>
      </c>
      <c r="L18" s="789"/>
      <c r="M18" s="137"/>
      <c r="N18" s="128"/>
      <c r="O18" s="205"/>
      <c r="P18" s="128"/>
      <c r="Q18" s="262"/>
      <c r="R18" s="262"/>
      <c r="S18" s="262"/>
      <c r="T18" s="262"/>
      <c r="U18" s="262"/>
      <c r="V18" s="262"/>
      <c r="W18" s="262"/>
      <c r="X18" s="262"/>
      <c r="Y18" s="262"/>
      <c r="Z18" s="262"/>
      <c r="AA18" s="262"/>
      <c r="AB18" s="262"/>
      <c r="AC18" s="262"/>
      <c r="AD18" s="262"/>
      <c r="AE18" s="262"/>
      <c r="AF18" s="262"/>
      <c r="AG18" s="128"/>
      <c r="AH18" s="128"/>
      <c r="AI18" s="128"/>
    </row>
    <row r="19" spans="1:35" ht="3" hidden="1" customHeight="1" x14ac:dyDescent="0.25">
      <c r="A19" s="128"/>
      <c r="B19" s="144"/>
      <c r="C19" s="128"/>
      <c r="D19" s="128"/>
      <c r="E19" s="128"/>
      <c r="F19" s="128"/>
      <c r="G19" s="143"/>
      <c r="H19" s="128"/>
      <c r="I19" s="143"/>
      <c r="J19" s="128"/>
      <c r="K19" s="128"/>
      <c r="L19" s="128"/>
      <c r="M19" s="137"/>
      <c r="N19" s="128"/>
      <c r="O19" s="205"/>
      <c r="P19" s="128"/>
      <c r="Q19" s="262"/>
      <c r="R19" s="262"/>
      <c r="S19" s="262"/>
      <c r="T19" s="262"/>
      <c r="U19" s="262"/>
      <c r="V19" s="262"/>
      <c r="W19" s="262"/>
      <c r="X19" s="262"/>
      <c r="Y19" s="262"/>
      <c r="Z19" s="262"/>
      <c r="AA19" s="262"/>
      <c r="AB19" s="262"/>
      <c r="AC19" s="262"/>
      <c r="AD19" s="262"/>
      <c r="AE19" s="262"/>
      <c r="AF19" s="262"/>
      <c r="AG19" s="128"/>
      <c r="AH19" s="128"/>
      <c r="AI19" s="128"/>
    </row>
    <row r="20" spans="1:35" ht="18" customHeight="1" x14ac:dyDescent="0.25">
      <c r="A20" s="128"/>
      <c r="B20" s="771" t="s">
        <v>8</v>
      </c>
      <c r="C20" s="772"/>
      <c r="D20" s="772"/>
      <c r="E20" s="773"/>
      <c r="G20" s="198">
        <v>0.57999999999999996</v>
      </c>
      <c r="I20" s="199">
        <f>'Budget Template'!K95</f>
        <v>0</v>
      </c>
      <c r="K20" s="774">
        <f>I20*G20</f>
        <v>0</v>
      </c>
      <c r="L20" s="775"/>
      <c r="M20" s="137"/>
      <c r="N20" s="128"/>
      <c r="O20" s="205"/>
      <c r="P20" s="128"/>
      <c r="Q20" s="262"/>
      <c r="R20" s="262"/>
      <c r="S20" s="262"/>
      <c r="T20" s="262"/>
      <c r="U20" s="262"/>
      <c r="V20" s="262"/>
      <c r="W20" s="262"/>
      <c r="X20" s="262"/>
      <c r="Y20" s="262"/>
      <c r="Z20" s="262"/>
      <c r="AA20" s="262"/>
      <c r="AB20" s="262"/>
      <c r="AC20" s="262"/>
      <c r="AD20" s="262"/>
      <c r="AE20" s="262"/>
      <c r="AF20" s="262"/>
      <c r="AG20" s="128"/>
      <c r="AH20" s="128"/>
      <c r="AI20" s="128"/>
    </row>
    <row r="21" spans="1:35" ht="10.5" customHeight="1" x14ac:dyDescent="0.25">
      <c r="A21" s="128"/>
      <c r="B21" s="139"/>
      <c r="C21" s="128"/>
      <c r="D21" s="128"/>
      <c r="E21" s="128"/>
      <c r="F21" s="128"/>
      <c r="G21" s="128"/>
      <c r="H21" s="128"/>
      <c r="I21" s="128"/>
      <c r="J21" s="128"/>
      <c r="K21" s="128"/>
      <c r="L21" s="128"/>
      <c r="M21" s="137"/>
      <c r="N21" s="128"/>
      <c r="O21" s="205"/>
      <c r="P21" s="128"/>
      <c r="Q21" s="262"/>
      <c r="R21" s="262"/>
      <c r="S21" s="262"/>
      <c r="T21" s="262"/>
      <c r="U21" s="262"/>
      <c r="V21" s="262"/>
      <c r="W21" s="262"/>
      <c r="X21" s="262"/>
      <c r="Y21" s="262"/>
      <c r="Z21" s="262"/>
      <c r="AA21" s="262"/>
      <c r="AB21" s="262"/>
      <c r="AC21" s="262"/>
      <c r="AD21" s="262"/>
      <c r="AE21" s="262"/>
      <c r="AF21" s="262"/>
      <c r="AG21" s="128"/>
      <c r="AH21" s="128"/>
      <c r="AI21" s="128"/>
    </row>
    <row r="22" spans="1:35" x14ac:dyDescent="0.25">
      <c r="A22" s="128"/>
      <c r="B22" s="139"/>
      <c r="C22" s="143" t="s">
        <v>110</v>
      </c>
      <c r="D22" s="128"/>
      <c r="E22" s="128"/>
      <c r="F22" s="128"/>
      <c r="G22" s="128"/>
      <c r="H22" s="782" t="s">
        <v>380</v>
      </c>
      <c r="I22" s="783"/>
      <c r="J22" s="783"/>
      <c r="K22" s="783"/>
      <c r="L22" s="784"/>
      <c r="M22" s="137"/>
      <c r="N22" s="128"/>
      <c r="O22" s="205"/>
      <c r="P22" s="128"/>
      <c r="Q22" s="262"/>
      <c r="R22" s="262"/>
      <c r="S22" s="262"/>
      <c r="T22" s="262"/>
      <c r="U22" s="262"/>
      <c r="V22" s="262"/>
      <c r="W22" s="262"/>
      <c r="X22" s="262"/>
      <c r="Y22" s="262"/>
      <c r="Z22" s="262"/>
      <c r="AA22" s="262"/>
      <c r="AB22" s="262"/>
      <c r="AC22" s="262"/>
      <c r="AD22" s="262"/>
      <c r="AE22" s="262"/>
      <c r="AF22" s="262"/>
      <c r="AG22" s="128"/>
      <c r="AH22" s="128"/>
      <c r="AI22" s="128"/>
    </row>
    <row r="23" spans="1:35" x14ac:dyDescent="0.25">
      <c r="A23" s="128"/>
      <c r="B23" s="139"/>
      <c r="C23" s="128"/>
      <c r="D23" s="128"/>
      <c r="E23" s="128"/>
      <c r="F23" s="128"/>
      <c r="G23" s="128"/>
      <c r="H23" s="785"/>
      <c r="I23" s="786"/>
      <c r="J23" s="786"/>
      <c r="K23" s="786"/>
      <c r="L23" s="787"/>
      <c r="M23" s="137"/>
      <c r="N23" s="128"/>
      <c r="O23" s="205"/>
      <c r="P23" s="128"/>
      <c r="Q23" s="262"/>
      <c r="R23" s="262"/>
      <c r="S23" s="262"/>
      <c r="T23" s="262"/>
      <c r="U23" s="262"/>
      <c r="V23" s="262"/>
      <c r="W23" s="262"/>
      <c r="X23" s="262"/>
      <c r="Y23" s="262"/>
      <c r="Z23" s="262"/>
      <c r="AA23" s="262"/>
      <c r="AB23" s="262"/>
      <c r="AC23" s="262"/>
      <c r="AD23" s="262"/>
      <c r="AE23" s="262"/>
      <c r="AF23" s="262"/>
      <c r="AG23" s="128"/>
      <c r="AH23" s="128"/>
      <c r="AI23" s="128"/>
    </row>
    <row r="24" spans="1:35" ht="10.5" customHeight="1" x14ac:dyDescent="0.25">
      <c r="A24" s="128"/>
      <c r="B24" s="139"/>
      <c r="C24" s="128"/>
      <c r="D24" s="128"/>
      <c r="E24" s="128"/>
      <c r="F24" s="128"/>
      <c r="G24" s="128"/>
      <c r="H24" s="128"/>
      <c r="I24" s="128"/>
      <c r="J24" s="128"/>
      <c r="K24" s="128"/>
      <c r="L24" s="128"/>
      <c r="M24" s="137"/>
      <c r="N24" s="128"/>
      <c r="O24" s="205"/>
      <c r="P24" s="128"/>
      <c r="Q24" s="262"/>
      <c r="R24" s="262"/>
      <c r="S24" s="262"/>
      <c r="T24" s="262"/>
      <c r="U24" s="262"/>
      <c r="V24" s="262"/>
      <c r="W24" s="262"/>
      <c r="X24" s="262"/>
      <c r="Y24" s="262"/>
      <c r="Z24" s="262"/>
      <c r="AA24" s="262"/>
      <c r="AB24" s="262"/>
      <c r="AC24" s="262"/>
      <c r="AD24" s="262"/>
      <c r="AE24" s="262"/>
      <c r="AF24" s="262"/>
      <c r="AG24" s="128"/>
      <c r="AH24" s="128"/>
      <c r="AI24" s="128"/>
    </row>
    <row r="25" spans="1:35" ht="18" customHeight="1" x14ac:dyDescent="0.25">
      <c r="A25" s="128"/>
      <c r="B25" s="145" t="s">
        <v>112</v>
      </c>
      <c r="E25" s="197">
        <v>45467</v>
      </c>
      <c r="F25" s="128"/>
      <c r="G25" s="128"/>
      <c r="H25" s="778" t="s">
        <v>111</v>
      </c>
      <c r="I25" s="778"/>
      <c r="J25" s="779"/>
      <c r="K25" s="776">
        <f>K20</f>
        <v>0</v>
      </c>
      <c r="L25" s="777"/>
      <c r="M25" s="137"/>
      <c r="N25" s="128"/>
      <c r="O25" s="128" t="b">
        <f>IF(K25='Budget Template'!K96,TRUE)</f>
        <v>1</v>
      </c>
      <c r="P25" s="128"/>
      <c r="Q25" s="262"/>
      <c r="R25" s="262"/>
      <c r="S25" s="262"/>
      <c r="T25" s="262"/>
      <c r="U25" s="262"/>
      <c r="V25" s="262"/>
      <c r="W25" s="262"/>
      <c r="X25" s="262"/>
      <c r="Y25" s="262"/>
      <c r="Z25" s="262"/>
      <c r="AA25" s="262"/>
      <c r="AB25" s="262"/>
      <c r="AC25" s="262"/>
      <c r="AD25" s="262"/>
      <c r="AE25" s="262"/>
      <c r="AF25" s="262"/>
      <c r="AG25" s="128"/>
      <c r="AH25" s="128"/>
      <c r="AI25" s="128"/>
    </row>
    <row r="26" spans="1:35" ht="9" customHeight="1" x14ac:dyDescent="0.25">
      <c r="A26" s="128"/>
      <c r="B26" s="140"/>
      <c r="C26" s="129"/>
      <c r="D26" s="129"/>
      <c r="E26" s="129"/>
      <c r="F26" s="129"/>
      <c r="G26" s="129"/>
      <c r="H26" s="129"/>
      <c r="I26" s="129"/>
      <c r="J26" s="129"/>
      <c r="K26" s="129"/>
      <c r="L26" s="129"/>
      <c r="M26" s="147"/>
      <c r="N26" s="128"/>
      <c r="O26" s="205"/>
      <c r="P26" s="128"/>
      <c r="Q26" s="262"/>
      <c r="R26" s="262"/>
      <c r="S26" s="262"/>
      <c r="T26" s="262"/>
      <c r="U26" s="262"/>
      <c r="V26" s="262"/>
      <c r="W26" s="262"/>
      <c r="X26" s="262"/>
      <c r="Y26" s="262"/>
      <c r="Z26" s="262"/>
      <c r="AA26" s="262"/>
      <c r="AB26" s="262"/>
      <c r="AC26" s="262"/>
      <c r="AD26" s="262"/>
      <c r="AE26" s="262"/>
      <c r="AF26" s="262"/>
      <c r="AG26" s="128"/>
      <c r="AH26" s="128"/>
      <c r="AI26" s="128"/>
    </row>
    <row r="27" spans="1:35" ht="7.5" customHeight="1" x14ac:dyDescent="0.25">
      <c r="A27" s="128"/>
      <c r="B27" s="139"/>
      <c r="C27" s="128"/>
      <c r="D27" s="128"/>
      <c r="E27" s="128"/>
      <c r="F27" s="128"/>
      <c r="G27" s="128"/>
      <c r="H27" s="128"/>
      <c r="I27" s="128"/>
      <c r="J27" s="128"/>
      <c r="K27" s="128"/>
      <c r="L27" s="128"/>
      <c r="M27" s="137"/>
      <c r="N27" s="128"/>
      <c r="O27" s="205"/>
      <c r="P27" s="128"/>
      <c r="Q27" s="262"/>
      <c r="R27" s="262"/>
      <c r="S27" s="262"/>
      <c r="T27" s="262"/>
      <c r="U27" s="262"/>
      <c r="V27" s="262"/>
      <c r="W27" s="262"/>
      <c r="X27" s="262"/>
      <c r="Y27" s="262"/>
      <c r="Z27" s="262"/>
      <c r="AA27" s="262"/>
      <c r="AB27" s="262"/>
      <c r="AC27" s="262"/>
      <c r="AD27" s="262"/>
      <c r="AE27" s="262"/>
      <c r="AF27" s="262"/>
      <c r="AG27" s="128"/>
      <c r="AH27" s="128"/>
      <c r="AI27" s="128"/>
    </row>
    <row r="28" spans="1:35" ht="15.75" x14ac:dyDescent="0.25">
      <c r="A28" s="128"/>
      <c r="B28" s="141" t="s">
        <v>113</v>
      </c>
      <c r="C28" s="128"/>
      <c r="D28" s="128"/>
      <c r="E28" s="128"/>
      <c r="F28" s="128"/>
      <c r="G28" s="128"/>
      <c r="H28" s="797" t="s">
        <v>100</v>
      </c>
      <c r="I28" s="797"/>
      <c r="J28" s="798"/>
      <c r="K28" s="776">
        <f>K14+K25</f>
        <v>0</v>
      </c>
      <c r="L28" s="777"/>
      <c r="M28" s="137"/>
      <c r="N28" s="128"/>
      <c r="O28" s="128" t="b">
        <f>IF(K28='Budget Template'!K97,TRUE)</f>
        <v>1</v>
      </c>
      <c r="P28" s="128"/>
      <c r="Q28" s="262"/>
      <c r="R28" s="262"/>
      <c r="S28" s="262"/>
      <c r="T28" s="262"/>
      <c r="U28" s="262"/>
      <c r="V28" s="262"/>
      <c r="W28" s="262"/>
      <c r="X28" s="262"/>
      <c r="Y28" s="262"/>
      <c r="Z28" s="262"/>
      <c r="AA28" s="262"/>
      <c r="AB28" s="262"/>
      <c r="AC28" s="262"/>
      <c r="AD28" s="262"/>
      <c r="AE28" s="262"/>
      <c r="AF28" s="262"/>
      <c r="AG28" s="128"/>
      <c r="AH28" s="128"/>
      <c r="AI28" s="128"/>
    </row>
    <row r="29" spans="1:35" ht="6" customHeight="1" x14ac:dyDescent="0.25">
      <c r="A29" s="128"/>
      <c r="B29" s="149"/>
      <c r="C29" s="129"/>
      <c r="D29" s="129"/>
      <c r="E29" s="129"/>
      <c r="F29" s="129"/>
      <c r="G29" s="129"/>
      <c r="H29" s="129"/>
      <c r="I29" s="129"/>
      <c r="J29" s="129"/>
      <c r="K29" s="148"/>
      <c r="L29" s="148"/>
      <c r="M29" s="147"/>
      <c r="N29" s="128"/>
      <c r="O29" s="205"/>
      <c r="P29" s="128"/>
      <c r="Q29" s="262"/>
      <c r="R29" s="262"/>
      <c r="S29" s="262"/>
      <c r="T29" s="262"/>
      <c r="U29" s="262"/>
      <c r="V29" s="262"/>
      <c r="W29" s="262"/>
      <c r="X29" s="262"/>
      <c r="Y29" s="262"/>
      <c r="Z29" s="262"/>
      <c r="AA29" s="262"/>
      <c r="AB29" s="262"/>
      <c r="AC29" s="262"/>
      <c r="AD29" s="262"/>
      <c r="AE29" s="262"/>
      <c r="AF29" s="262"/>
      <c r="AG29" s="128"/>
      <c r="AH29" s="128"/>
      <c r="AI29" s="128"/>
    </row>
    <row r="30" spans="1:35" ht="14.25" customHeight="1" x14ac:dyDescent="0.25">
      <c r="A30" s="128"/>
      <c r="B30" s="140"/>
      <c r="C30" s="129"/>
      <c r="D30" s="129"/>
      <c r="E30" s="129"/>
      <c r="F30" s="129"/>
      <c r="G30" s="129"/>
      <c r="H30" s="129"/>
      <c r="I30" s="129"/>
      <c r="J30" s="129"/>
      <c r="K30" s="129"/>
      <c r="L30" s="129"/>
      <c r="M30" s="147"/>
      <c r="N30" s="128"/>
      <c r="O30" s="205"/>
      <c r="P30" s="128"/>
      <c r="Q30" s="262"/>
      <c r="R30" s="262"/>
      <c r="S30" s="262"/>
      <c r="T30" s="262"/>
      <c r="U30" s="262"/>
      <c r="V30" s="262"/>
      <c r="W30" s="262"/>
      <c r="X30" s="262"/>
      <c r="Y30" s="262"/>
      <c r="Z30" s="262"/>
      <c r="AA30" s="262"/>
      <c r="AB30" s="262"/>
      <c r="AC30" s="262"/>
      <c r="AD30" s="262"/>
      <c r="AE30" s="262"/>
      <c r="AF30" s="262"/>
      <c r="AG30" s="128"/>
      <c r="AH30" s="128"/>
      <c r="AI30" s="128"/>
    </row>
    <row r="31" spans="1:35" x14ac:dyDescent="0.25">
      <c r="A31" s="128"/>
      <c r="B31" s="130"/>
      <c r="C31" s="130"/>
      <c r="D31" s="130"/>
      <c r="E31" s="130"/>
      <c r="F31" s="130"/>
      <c r="G31" s="130"/>
      <c r="H31" s="130"/>
      <c r="I31" s="130"/>
      <c r="J31" s="130"/>
      <c r="K31" s="130"/>
      <c r="L31" s="130"/>
      <c r="M31" s="130"/>
      <c r="O31" s="205"/>
      <c r="P31" s="128"/>
      <c r="Q31" s="262"/>
      <c r="R31" s="262"/>
      <c r="S31" s="262"/>
      <c r="T31" s="262"/>
      <c r="U31" s="262"/>
      <c r="V31" s="262"/>
      <c r="W31" s="262"/>
      <c r="X31" s="262"/>
      <c r="Y31" s="262"/>
      <c r="Z31" s="262"/>
      <c r="AA31" s="262"/>
      <c r="AB31" s="262"/>
      <c r="AC31" s="262"/>
      <c r="AD31" s="262"/>
      <c r="AE31" s="262"/>
      <c r="AF31" s="262"/>
      <c r="AG31" s="128"/>
      <c r="AH31" s="128"/>
      <c r="AI31" s="128"/>
    </row>
    <row r="32" spans="1:35" x14ac:dyDescent="0.25">
      <c r="A32" s="128"/>
      <c r="B32" s="134"/>
      <c r="C32" s="135"/>
      <c r="D32" s="135"/>
      <c r="E32" s="135"/>
      <c r="F32" s="135"/>
      <c r="G32" s="135"/>
      <c r="H32" s="135"/>
      <c r="I32" s="135"/>
      <c r="J32" s="135"/>
      <c r="K32" s="135"/>
      <c r="L32" s="135"/>
      <c r="M32" s="136"/>
      <c r="N32" s="128"/>
      <c r="O32" s="205"/>
      <c r="P32" s="128"/>
      <c r="Q32" s="262"/>
      <c r="R32" s="262"/>
      <c r="S32" s="262"/>
      <c r="T32" s="262"/>
      <c r="U32" s="262"/>
      <c r="V32" s="262"/>
      <c r="W32" s="262"/>
      <c r="X32" s="262"/>
      <c r="Y32" s="262"/>
      <c r="Z32" s="262"/>
      <c r="AA32" s="262"/>
      <c r="AB32" s="262"/>
      <c r="AC32" s="262"/>
      <c r="AD32" s="262"/>
      <c r="AE32" s="262"/>
      <c r="AF32" s="262"/>
      <c r="AG32" s="128"/>
      <c r="AH32" s="128"/>
      <c r="AI32" s="128"/>
    </row>
    <row r="33" spans="1:35" ht="19.5" x14ac:dyDescent="0.25">
      <c r="A33" s="128"/>
      <c r="B33" s="793" t="s">
        <v>114</v>
      </c>
      <c r="C33" s="794"/>
      <c r="D33" s="794"/>
      <c r="E33" s="794"/>
      <c r="F33" s="794"/>
      <c r="G33" s="794"/>
      <c r="H33" s="794"/>
      <c r="I33" s="794"/>
      <c r="J33" s="794"/>
      <c r="K33" s="794"/>
      <c r="L33" s="795"/>
      <c r="M33" s="137"/>
      <c r="N33" s="128"/>
      <c r="O33" s="205"/>
      <c r="P33" s="128"/>
      <c r="Q33" s="262"/>
      <c r="R33" s="262"/>
      <c r="S33" s="262"/>
      <c r="T33" s="262"/>
      <c r="U33" s="262"/>
      <c r="V33" s="262"/>
      <c r="W33" s="262"/>
      <c r="X33" s="262"/>
      <c r="Y33" s="262"/>
      <c r="Z33" s="262"/>
      <c r="AA33" s="262"/>
      <c r="AB33" s="262"/>
      <c r="AC33" s="262"/>
      <c r="AD33" s="262"/>
      <c r="AE33" s="262"/>
      <c r="AF33" s="262"/>
      <c r="AG33" s="128"/>
      <c r="AH33" s="128"/>
      <c r="AI33" s="128"/>
    </row>
    <row r="34" spans="1:35" x14ac:dyDescent="0.25">
      <c r="A34" s="128"/>
      <c r="B34" s="138"/>
      <c r="C34" s="132"/>
      <c r="D34" s="133"/>
      <c r="E34" s="132"/>
      <c r="F34" s="132"/>
      <c r="G34" s="132"/>
      <c r="H34" s="132"/>
      <c r="I34" s="132"/>
      <c r="J34" s="132"/>
      <c r="K34" s="132"/>
      <c r="L34" s="132"/>
      <c r="M34" s="137"/>
      <c r="N34" s="128"/>
      <c r="O34" s="205"/>
      <c r="P34" s="128"/>
      <c r="Q34" s="262"/>
      <c r="R34" s="262"/>
      <c r="S34" s="262"/>
      <c r="T34" s="262"/>
      <c r="U34" s="262"/>
      <c r="V34" s="262"/>
      <c r="W34" s="262"/>
      <c r="X34" s="262"/>
      <c r="Y34" s="262"/>
      <c r="Z34" s="262"/>
      <c r="AA34" s="262"/>
      <c r="AB34" s="262"/>
      <c r="AC34" s="262"/>
      <c r="AD34" s="262"/>
      <c r="AE34" s="262"/>
      <c r="AF34" s="262"/>
      <c r="AG34" s="128"/>
      <c r="AH34" s="128"/>
      <c r="AI34" s="128"/>
    </row>
    <row r="35" spans="1:35" x14ac:dyDescent="0.25">
      <c r="A35" s="128"/>
      <c r="B35" s="139"/>
      <c r="C35" s="128" t="s">
        <v>97</v>
      </c>
      <c r="D35" s="197" t="str">
        <f>'Budget Template'!N13</f>
        <v/>
      </c>
      <c r="F35" t="s">
        <v>98</v>
      </c>
      <c r="G35" s="197" t="str">
        <f>'Budget Template'!O13</f>
        <v/>
      </c>
      <c r="H35" s="128"/>
      <c r="I35" s="128"/>
      <c r="J35" s="128"/>
      <c r="K35" s="128"/>
      <c r="L35" s="128"/>
      <c r="M35" s="137"/>
      <c r="N35" s="128"/>
      <c r="O35" s="205"/>
      <c r="P35" s="128"/>
      <c r="Q35" s="262"/>
      <c r="R35" s="262"/>
      <c r="S35" s="262"/>
      <c r="T35" s="262"/>
      <c r="U35" s="262"/>
      <c r="V35" s="262"/>
      <c r="W35" s="262"/>
      <c r="X35" s="262"/>
      <c r="Y35" s="262"/>
      <c r="Z35" s="262"/>
      <c r="AA35" s="262"/>
      <c r="AB35" s="262"/>
      <c r="AC35" s="262"/>
      <c r="AD35" s="262"/>
      <c r="AE35" s="262"/>
      <c r="AF35" s="262"/>
      <c r="AG35" s="128"/>
      <c r="AH35" s="128"/>
      <c r="AI35" s="128"/>
    </row>
    <row r="36" spans="1:35" x14ac:dyDescent="0.25">
      <c r="A36" s="128"/>
      <c r="B36" s="140"/>
      <c r="C36" s="129"/>
      <c r="D36" s="129"/>
      <c r="E36" s="129"/>
      <c r="F36" s="129"/>
      <c r="G36" s="129"/>
      <c r="H36" s="129"/>
      <c r="I36" s="129"/>
      <c r="J36" s="129"/>
      <c r="K36" s="129"/>
      <c r="L36" s="129"/>
      <c r="M36" s="147"/>
      <c r="N36" s="128"/>
      <c r="O36" s="205"/>
      <c r="P36" s="128"/>
      <c r="Q36" s="262"/>
      <c r="R36" s="262"/>
      <c r="S36" s="262"/>
      <c r="T36" s="262"/>
      <c r="U36" s="262"/>
      <c r="V36" s="262"/>
      <c r="W36" s="262"/>
      <c r="X36" s="262"/>
      <c r="Y36" s="262"/>
      <c r="Z36" s="262"/>
      <c r="AA36" s="262"/>
      <c r="AB36" s="262"/>
      <c r="AC36" s="262"/>
      <c r="AD36" s="262"/>
      <c r="AE36" s="262"/>
      <c r="AF36" s="262"/>
      <c r="AG36" s="128"/>
      <c r="AH36" s="128"/>
      <c r="AI36" s="128"/>
    </row>
    <row r="37" spans="1:35" x14ac:dyDescent="0.25">
      <c r="A37" s="128"/>
      <c r="B37" s="139"/>
      <c r="C37" s="128"/>
      <c r="D37" s="128"/>
      <c r="E37" s="128"/>
      <c r="F37" s="128"/>
      <c r="G37" s="128"/>
      <c r="H37" s="128"/>
      <c r="I37" s="128"/>
      <c r="J37" s="128"/>
      <c r="K37" s="796" t="s">
        <v>100</v>
      </c>
      <c r="L37" s="796"/>
      <c r="M37" s="137"/>
      <c r="N37" s="128"/>
      <c r="O37" s="205"/>
      <c r="P37" s="128"/>
      <c r="Q37" s="262"/>
      <c r="R37" s="262"/>
      <c r="S37" s="262"/>
      <c r="T37" s="262"/>
      <c r="U37" s="262"/>
      <c r="V37" s="262"/>
      <c r="W37" s="262"/>
      <c r="X37" s="262"/>
      <c r="Y37" s="262"/>
      <c r="Z37" s="262"/>
      <c r="AA37" s="262"/>
      <c r="AB37" s="262"/>
      <c r="AC37" s="262"/>
      <c r="AD37" s="262"/>
      <c r="AE37" s="262"/>
      <c r="AF37" s="262"/>
      <c r="AG37" s="128"/>
      <c r="AH37" s="128"/>
      <c r="AI37" s="128"/>
    </row>
    <row r="38" spans="1:35" ht="15.75" x14ac:dyDescent="0.25">
      <c r="A38" s="128"/>
      <c r="B38" s="141" t="s">
        <v>99</v>
      </c>
      <c r="C38" s="128"/>
      <c r="D38" s="128"/>
      <c r="E38" s="128"/>
      <c r="F38" s="128"/>
      <c r="G38" s="791" t="s">
        <v>101</v>
      </c>
      <c r="H38" s="791"/>
      <c r="I38" s="791"/>
      <c r="J38" s="792"/>
      <c r="K38" s="780">
        <f>'Budget Template'!Q92</f>
        <v>0</v>
      </c>
      <c r="L38" s="781"/>
      <c r="M38" s="137"/>
      <c r="N38" s="128"/>
      <c r="O38" s="205"/>
      <c r="P38" s="128"/>
      <c r="Q38" s="262"/>
      <c r="R38" s="262"/>
      <c r="S38" s="262"/>
      <c r="T38" s="262"/>
      <c r="U38" s="262"/>
      <c r="V38" s="262"/>
      <c r="W38" s="262"/>
      <c r="X38" s="262"/>
      <c r="Y38" s="262"/>
      <c r="Z38" s="262"/>
      <c r="AA38" s="262"/>
      <c r="AB38" s="262"/>
      <c r="AC38" s="262"/>
      <c r="AD38" s="262"/>
      <c r="AE38" s="262"/>
      <c r="AF38" s="262"/>
      <c r="AG38" s="128"/>
      <c r="AH38" s="128"/>
      <c r="AI38" s="128"/>
    </row>
    <row r="39" spans="1:35" x14ac:dyDescent="0.25">
      <c r="A39" s="128"/>
      <c r="B39" s="142"/>
      <c r="C39" s="128"/>
      <c r="D39" s="128"/>
      <c r="E39" s="128"/>
      <c r="F39" s="128"/>
      <c r="G39" s="128"/>
      <c r="H39" s="128"/>
      <c r="I39" s="128"/>
      <c r="J39" s="128"/>
      <c r="K39" s="128"/>
      <c r="L39" s="128"/>
      <c r="M39" s="137"/>
      <c r="N39" s="128"/>
      <c r="O39" s="205"/>
      <c r="P39" s="128"/>
      <c r="Q39" s="262"/>
      <c r="R39" s="262"/>
      <c r="S39" s="262"/>
      <c r="T39" s="262"/>
      <c r="U39" s="262"/>
      <c r="V39" s="262"/>
      <c r="W39" s="262"/>
      <c r="X39" s="262"/>
      <c r="Y39" s="262"/>
      <c r="Z39" s="262"/>
      <c r="AA39" s="262"/>
      <c r="AB39" s="262"/>
      <c r="AC39" s="262"/>
      <c r="AD39" s="262"/>
      <c r="AE39" s="262"/>
      <c r="AF39" s="262"/>
      <c r="AG39" s="128"/>
      <c r="AH39" s="128"/>
      <c r="AI39" s="128"/>
    </row>
    <row r="40" spans="1:35" x14ac:dyDescent="0.25">
      <c r="A40" s="128"/>
      <c r="B40" s="139"/>
      <c r="C40" s="128"/>
      <c r="D40" s="128"/>
      <c r="E40" s="128"/>
      <c r="F40" s="128"/>
      <c r="G40" s="791" t="s">
        <v>102</v>
      </c>
      <c r="H40" s="791"/>
      <c r="I40" s="791"/>
      <c r="J40" s="792"/>
      <c r="K40" s="780">
        <f>'Budget Template'!Q93</f>
        <v>0</v>
      </c>
      <c r="L40" s="781"/>
      <c r="M40" s="137"/>
      <c r="N40" s="128"/>
      <c r="O40" s="205"/>
      <c r="P40" s="128"/>
      <c r="Q40" s="262"/>
      <c r="R40" s="262"/>
      <c r="S40" s="262"/>
      <c r="T40" s="262"/>
      <c r="U40" s="262"/>
      <c r="V40" s="262"/>
      <c r="W40" s="262"/>
      <c r="X40" s="262"/>
      <c r="Y40" s="262"/>
      <c r="Z40" s="262"/>
      <c r="AA40" s="262"/>
      <c r="AB40" s="262"/>
      <c r="AC40" s="262"/>
      <c r="AD40" s="262"/>
      <c r="AE40" s="262"/>
      <c r="AF40" s="262"/>
      <c r="AG40" s="128"/>
      <c r="AH40" s="128"/>
      <c r="AI40" s="128"/>
    </row>
    <row r="41" spans="1:35" x14ac:dyDescent="0.25">
      <c r="A41" s="128"/>
      <c r="B41" s="139"/>
      <c r="C41" s="128"/>
      <c r="D41" s="128"/>
      <c r="E41" s="128"/>
      <c r="F41" s="128"/>
      <c r="G41" s="128"/>
      <c r="H41" s="128"/>
      <c r="I41" s="128"/>
      <c r="J41" s="128"/>
      <c r="K41" s="128"/>
      <c r="L41" s="128"/>
      <c r="M41" s="137"/>
      <c r="N41" s="128"/>
      <c r="O41" s="205"/>
      <c r="P41" s="128"/>
      <c r="Q41" s="262"/>
      <c r="R41" s="262"/>
      <c r="S41" s="262"/>
      <c r="T41" s="262"/>
      <c r="U41" s="262"/>
      <c r="V41" s="262"/>
      <c r="W41" s="262"/>
      <c r="X41" s="262"/>
      <c r="Y41" s="262"/>
      <c r="Z41" s="262"/>
      <c r="AA41" s="262"/>
      <c r="AB41" s="262"/>
      <c r="AC41" s="262"/>
      <c r="AD41" s="262"/>
      <c r="AE41" s="262"/>
      <c r="AF41" s="262"/>
      <c r="AG41" s="128"/>
      <c r="AH41" s="128"/>
      <c r="AI41" s="128"/>
    </row>
    <row r="42" spans="1:35" x14ac:dyDescent="0.25">
      <c r="A42" s="128"/>
      <c r="B42" s="139"/>
      <c r="C42" s="128"/>
      <c r="D42" s="128"/>
      <c r="E42" s="128"/>
      <c r="F42" s="128"/>
      <c r="G42" s="791" t="s">
        <v>103</v>
      </c>
      <c r="H42" s="791"/>
      <c r="I42" s="791"/>
      <c r="J42" s="792"/>
      <c r="K42" s="780">
        <f>K38+K40</f>
        <v>0</v>
      </c>
      <c r="L42" s="781"/>
      <c r="M42" s="137"/>
      <c r="N42" s="128"/>
      <c r="O42" s="128" t="b">
        <f>IF(K42='Budget Template'!Q94,TRUE)</f>
        <v>1</v>
      </c>
      <c r="P42" s="128"/>
      <c r="Q42" s="262"/>
      <c r="R42" s="262"/>
      <c r="S42" s="262"/>
      <c r="T42" s="262"/>
      <c r="U42" s="262"/>
      <c r="V42" s="262"/>
      <c r="W42" s="262"/>
      <c r="X42" s="262"/>
      <c r="Y42" s="262"/>
      <c r="Z42" s="262"/>
      <c r="AA42" s="262"/>
      <c r="AB42" s="262"/>
      <c r="AC42" s="262"/>
      <c r="AD42" s="262"/>
      <c r="AE42" s="262"/>
      <c r="AF42" s="262"/>
      <c r="AG42" s="128"/>
      <c r="AH42" s="128"/>
      <c r="AI42" s="128"/>
    </row>
    <row r="43" spans="1:35" ht="9" customHeight="1" x14ac:dyDescent="0.25">
      <c r="A43" s="128"/>
      <c r="B43" s="140"/>
      <c r="C43" s="129"/>
      <c r="D43" s="129"/>
      <c r="E43" s="129"/>
      <c r="F43" s="129"/>
      <c r="G43" s="129"/>
      <c r="H43" s="129"/>
      <c r="I43" s="129"/>
      <c r="J43" s="129"/>
      <c r="K43" s="129"/>
      <c r="L43" s="129"/>
      <c r="M43" s="147"/>
      <c r="N43" s="128"/>
      <c r="O43" s="205"/>
      <c r="P43" s="128"/>
      <c r="Q43" s="262"/>
      <c r="R43" s="262"/>
      <c r="S43" s="262"/>
      <c r="T43" s="262"/>
      <c r="U43" s="262"/>
      <c r="V43" s="262"/>
      <c r="W43" s="262"/>
      <c r="X43" s="262"/>
      <c r="Y43" s="262"/>
      <c r="Z43" s="262"/>
      <c r="AA43" s="262"/>
      <c r="AB43" s="262"/>
      <c r="AC43" s="262"/>
      <c r="AD43" s="262"/>
      <c r="AE43" s="262"/>
      <c r="AF43" s="262"/>
      <c r="AG43" s="128"/>
      <c r="AH43" s="128"/>
      <c r="AI43" s="128"/>
    </row>
    <row r="44" spans="1:35" ht="8.25" customHeight="1" x14ac:dyDescent="0.25">
      <c r="A44" s="128"/>
      <c r="B44" s="139"/>
      <c r="C44" s="128"/>
      <c r="D44" s="128"/>
      <c r="E44" s="128"/>
      <c r="F44" s="128"/>
      <c r="G44" s="128"/>
      <c r="H44" s="128"/>
      <c r="I44" s="128"/>
      <c r="J44" s="128"/>
      <c r="K44" s="128"/>
      <c r="L44" s="128"/>
      <c r="M44" s="137"/>
      <c r="N44" s="128"/>
      <c r="O44" s="205"/>
      <c r="P44" s="128"/>
      <c r="Q44" s="262"/>
      <c r="R44" s="262"/>
      <c r="S44" s="262"/>
      <c r="T44" s="262"/>
      <c r="U44" s="262"/>
      <c r="V44" s="262"/>
      <c r="W44" s="262"/>
      <c r="X44" s="262"/>
      <c r="Y44" s="262"/>
      <c r="Z44" s="262"/>
      <c r="AA44" s="262"/>
      <c r="AB44" s="262"/>
      <c r="AC44" s="262"/>
      <c r="AD44" s="262"/>
      <c r="AE44" s="262"/>
      <c r="AF44" s="262"/>
      <c r="AG44" s="128"/>
      <c r="AH44" s="128"/>
      <c r="AI44" s="128"/>
    </row>
    <row r="45" spans="1:35" ht="15.75" x14ac:dyDescent="0.25">
      <c r="A45" s="128"/>
      <c r="B45" s="141" t="s">
        <v>104</v>
      </c>
      <c r="C45" s="128"/>
      <c r="D45" s="128"/>
      <c r="E45" s="128"/>
      <c r="F45" s="128"/>
      <c r="G45" s="151" t="s">
        <v>107</v>
      </c>
      <c r="H45" s="128"/>
      <c r="I45" s="151" t="s">
        <v>108</v>
      </c>
      <c r="J45" s="128"/>
      <c r="K45" s="128"/>
      <c r="L45" s="128"/>
      <c r="M45" s="137"/>
      <c r="N45" s="128"/>
      <c r="O45" s="205"/>
      <c r="P45" s="128"/>
      <c r="Q45" s="262"/>
      <c r="R45" s="262"/>
      <c r="S45" s="262"/>
      <c r="T45" s="262"/>
      <c r="U45" s="262"/>
      <c r="V45" s="262"/>
      <c r="W45" s="262"/>
      <c r="X45" s="262"/>
      <c r="Y45" s="262"/>
      <c r="Z45" s="262"/>
      <c r="AA45" s="262"/>
      <c r="AB45" s="262"/>
      <c r="AC45" s="262"/>
      <c r="AD45" s="262"/>
      <c r="AE45" s="262"/>
      <c r="AF45" s="262"/>
      <c r="AG45" s="128"/>
      <c r="AH45" s="128"/>
      <c r="AI45" s="128"/>
    </row>
    <row r="46" spans="1:35" ht="12" customHeight="1" x14ac:dyDescent="0.25">
      <c r="A46" s="128"/>
      <c r="B46" s="144" t="s">
        <v>105</v>
      </c>
      <c r="C46" s="128"/>
      <c r="D46" s="128"/>
      <c r="E46" s="128"/>
      <c r="F46" s="128"/>
      <c r="G46" s="151" t="s">
        <v>106</v>
      </c>
      <c r="H46" s="128"/>
      <c r="I46" s="151" t="s">
        <v>109</v>
      </c>
      <c r="J46" s="128"/>
      <c r="K46" s="789" t="s">
        <v>100</v>
      </c>
      <c r="L46" s="789"/>
      <c r="M46" s="137"/>
      <c r="N46" s="128"/>
      <c r="O46" s="205"/>
      <c r="P46" s="128"/>
      <c r="Q46" s="262"/>
      <c r="R46" s="262"/>
      <c r="S46" s="262"/>
      <c r="T46" s="262"/>
      <c r="U46" s="262"/>
      <c r="V46" s="262"/>
      <c r="W46" s="262"/>
      <c r="X46" s="262"/>
      <c r="Y46" s="262"/>
      <c r="Z46" s="262"/>
      <c r="AA46" s="262"/>
      <c r="AB46" s="262"/>
      <c r="AC46" s="262"/>
      <c r="AD46" s="262"/>
      <c r="AE46" s="262"/>
      <c r="AF46" s="262"/>
      <c r="AG46" s="128"/>
      <c r="AH46" s="128"/>
      <c r="AI46" s="128"/>
    </row>
    <row r="47" spans="1:35" ht="8.25" customHeight="1" x14ac:dyDescent="0.25">
      <c r="A47" s="128"/>
      <c r="B47" s="144"/>
      <c r="C47" s="128"/>
      <c r="D47" s="128"/>
      <c r="E47" s="128"/>
      <c r="F47" s="128"/>
      <c r="G47" s="143"/>
      <c r="H47" s="128"/>
      <c r="I47" s="143"/>
      <c r="J47" s="128"/>
      <c r="K47" s="128"/>
      <c r="L47" s="128"/>
      <c r="M47" s="137"/>
      <c r="N47" s="128"/>
      <c r="O47" s="205"/>
      <c r="P47" s="128"/>
      <c r="Q47" s="262"/>
      <c r="R47" s="262"/>
      <c r="S47" s="262"/>
      <c r="T47" s="262"/>
      <c r="U47" s="262"/>
      <c r="V47" s="262"/>
      <c r="W47" s="262"/>
      <c r="X47" s="262"/>
      <c r="Y47" s="262"/>
      <c r="Z47" s="262"/>
      <c r="AA47" s="262"/>
      <c r="AB47" s="262"/>
      <c r="AC47" s="262"/>
      <c r="AD47" s="262"/>
      <c r="AE47" s="262"/>
      <c r="AF47" s="262"/>
      <c r="AG47" s="128"/>
      <c r="AH47" s="128"/>
      <c r="AI47" s="128"/>
    </row>
    <row r="48" spans="1:35" x14ac:dyDescent="0.25">
      <c r="A48" s="128"/>
      <c r="B48" s="771" t="s">
        <v>8</v>
      </c>
      <c r="C48" s="772"/>
      <c r="D48" s="772"/>
      <c r="E48" s="773"/>
      <c r="G48" s="198">
        <v>0.57999999999999996</v>
      </c>
      <c r="I48" s="199">
        <f>'Budget Template'!Q95</f>
        <v>0</v>
      </c>
      <c r="K48" s="774">
        <f>I48*G48</f>
        <v>0</v>
      </c>
      <c r="L48" s="775"/>
      <c r="M48" s="137"/>
      <c r="N48" s="128"/>
      <c r="O48" s="205"/>
      <c r="P48" s="128"/>
      <c r="Q48" s="262"/>
      <c r="R48" s="262"/>
      <c r="S48" s="262"/>
      <c r="T48" s="262"/>
      <c r="U48" s="262"/>
      <c r="V48" s="262"/>
      <c r="W48" s="262"/>
      <c r="X48" s="262"/>
      <c r="Y48" s="262"/>
      <c r="Z48" s="262"/>
      <c r="AA48" s="262"/>
      <c r="AB48" s="262"/>
      <c r="AC48" s="262"/>
      <c r="AD48" s="262"/>
      <c r="AE48" s="262"/>
      <c r="AF48" s="262"/>
      <c r="AG48" s="128"/>
      <c r="AH48" s="128"/>
      <c r="AI48" s="128"/>
    </row>
    <row r="49" spans="1:35" ht="9" customHeight="1" x14ac:dyDescent="0.25">
      <c r="A49" s="128"/>
      <c r="B49" s="139"/>
      <c r="C49" s="128"/>
      <c r="D49" s="128"/>
      <c r="E49" s="128"/>
      <c r="F49" s="128"/>
      <c r="G49" s="128"/>
      <c r="H49" s="128"/>
      <c r="I49" s="128"/>
      <c r="J49" s="128"/>
      <c r="K49" s="128"/>
      <c r="L49" s="128"/>
      <c r="M49" s="137"/>
      <c r="N49" s="128"/>
      <c r="O49" s="205"/>
      <c r="P49" s="128"/>
      <c r="Q49" s="262"/>
      <c r="R49" s="262"/>
      <c r="S49" s="262"/>
      <c r="T49" s="262"/>
      <c r="U49" s="262"/>
      <c r="V49" s="262"/>
      <c r="W49" s="262"/>
      <c r="X49" s="262"/>
      <c r="Y49" s="262"/>
      <c r="Z49" s="262"/>
      <c r="AA49" s="262"/>
      <c r="AB49" s="262"/>
      <c r="AC49" s="262"/>
      <c r="AD49" s="262"/>
      <c r="AE49" s="262"/>
      <c r="AF49" s="262"/>
      <c r="AG49" s="128"/>
      <c r="AH49" s="128"/>
      <c r="AI49" s="128"/>
    </row>
    <row r="50" spans="1:35" x14ac:dyDescent="0.25">
      <c r="A50" s="128"/>
      <c r="B50" s="139"/>
      <c r="C50" s="143" t="s">
        <v>110</v>
      </c>
      <c r="D50" s="128"/>
      <c r="E50" s="128"/>
      <c r="F50" s="128"/>
      <c r="G50" s="128"/>
      <c r="H50" s="782" t="s">
        <v>380</v>
      </c>
      <c r="I50" s="783"/>
      <c r="J50" s="783"/>
      <c r="K50" s="783"/>
      <c r="L50" s="784"/>
      <c r="M50" s="137"/>
      <c r="N50" s="128"/>
      <c r="O50" s="205"/>
      <c r="P50" s="128"/>
      <c r="Q50" s="262"/>
      <c r="R50" s="262"/>
      <c r="S50" s="262"/>
      <c r="T50" s="262"/>
      <c r="U50" s="262"/>
      <c r="V50" s="262"/>
      <c r="W50" s="262"/>
      <c r="X50" s="262"/>
      <c r="Y50" s="262"/>
      <c r="Z50" s="262"/>
      <c r="AA50" s="262"/>
      <c r="AB50" s="262"/>
      <c r="AC50" s="262"/>
      <c r="AD50" s="262"/>
      <c r="AE50" s="262"/>
      <c r="AF50" s="262"/>
      <c r="AG50" s="128"/>
      <c r="AH50" s="128"/>
      <c r="AI50" s="128"/>
    </row>
    <row r="51" spans="1:35" x14ac:dyDescent="0.25">
      <c r="A51" s="128"/>
      <c r="B51" s="139"/>
      <c r="C51" s="128"/>
      <c r="D51" s="128"/>
      <c r="E51" s="128"/>
      <c r="F51" s="128"/>
      <c r="G51" s="128"/>
      <c r="H51" s="785"/>
      <c r="I51" s="786"/>
      <c r="J51" s="786"/>
      <c r="K51" s="786"/>
      <c r="L51" s="787"/>
      <c r="M51" s="137"/>
      <c r="N51" s="128"/>
      <c r="O51" s="205"/>
      <c r="P51" s="128"/>
      <c r="Q51" s="262"/>
      <c r="R51" s="262"/>
      <c r="S51" s="262"/>
      <c r="T51" s="262"/>
      <c r="U51" s="262"/>
      <c r="V51" s="262"/>
      <c r="W51" s="262"/>
      <c r="X51" s="262"/>
      <c r="Y51" s="262"/>
      <c r="Z51" s="262"/>
      <c r="AA51" s="262"/>
      <c r="AB51" s="262"/>
      <c r="AC51" s="262"/>
      <c r="AD51" s="262"/>
      <c r="AE51" s="262"/>
      <c r="AF51" s="262"/>
      <c r="AG51" s="128"/>
      <c r="AH51" s="128"/>
      <c r="AI51" s="128"/>
    </row>
    <row r="52" spans="1:35" x14ac:dyDescent="0.25">
      <c r="A52" s="128"/>
      <c r="B52" s="139"/>
      <c r="C52" s="128"/>
      <c r="D52" s="128"/>
      <c r="E52" s="128"/>
      <c r="F52" s="128"/>
      <c r="G52" s="128"/>
      <c r="H52" s="128"/>
      <c r="I52" s="128"/>
      <c r="J52" s="128"/>
      <c r="K52" s="128"/>
      <c r="L52" s="128"/>
      <c r="M52" s="137"/>
      <c r="N52" s="128"/>
      <c r="O52" s="205"/>
      <c r="P52" s="128"/>
      <c r="Q52" s="262"/>
      <c r="R52" s="262"/>
      <c r="S52" s="262"/>
      <c r="T52" s="262"/>
      <c r="U52" s="262"/>
      <c r="V52" s="262"/>
      <c r="W52" s="262"/>
      <c r="X52" s="262"/>
      <c r="Y52" s="262"/>
      <c r="Z52" s="262"/>
      <c r="AA52" s="262"/>
      <c r="AB52" s="262"/>
      <c r="AC52" s="262"/>
      <c r="AD52" s="262"/>
      <c r="AE52" s="262"/>
      <c r="AF52" s="262"/>
      <c r="AG52" s="128"/>
      <c r="AH52" s="128"/>
      <c r="AI52" s="128"/>
    </row>
    <row r="53" spans="1:35" x14ac:dyDescent="0.25">
      <c r="A53" s="128"/>
      <c r="B53" s="145" t="s">
        <v>112</v>
      </c>
      <c r="E53" s="197">
        <v>45467</v>
      </c>
      <c r="F53" s="128"/>
      <c r="G53" s="128"/>
      <c r="H53" s="778" t="s">
        <v>111</v>
      </c>
      <c r="I53" s="778"/>
      <c r="J53" s="779"/>
      <c r="K53" s="776">
        <f>K48</f>
        <v>0</v>
      </c>
      <c r="L53" s="777"/>
      <c r="M53" s="137"/>
      <c r="N53" s="128"/>
      <c r="O53" s="128" t="b">
        <f>IF(K53='Budget Template'!Q96,TRUE)</f>
        <v>1</v>
      </c>
      <c r="P53" s="128"/>
      <c r="Q53" s="262"/>
      <c r="R53" s="262"/>
      <c r="S53" s="262"/>
      <c r="T53" s="262"/>
      <c r="U53" s="262"/>
      <c r="V53" s="262"/>
      <c r="W53" s="262"/>
      <c r="X53" s="262"/>
      <c r="Y53" s="262"/>
      <c r="Z53" s="262"/>
      <c r="AA53" s="262"/>
      <c r="AB53" s="262"/>
      <c r="AC53" s="262"/>
      <c r="AD53" s="262"/>
      <c r="AE53" s="262"/>
      <c r="AF53" s="262"/>
      <c r="AG53" s="128"/>
      <c r="AH53" s="128"/>
      <c r="AI53" s="128"/>
    </row>
    <row r="54" spans="1:35" x14ac:dyDescent="0.25">
      <c r="A54" s="128"/>
      <c r="B54" s="140"/>
      <c r="C54" s="129"/>
      <c r="D54" s="129"/>
      <c r="E54" s="129"/>
      <c r="F54" s="129"/>
      <c r="G54" s="129"/>
      <c r="H54" s="129"/>
      <c r="I54" s="129"/>
      <c r="J54" s="129"/>
      <c r="K54" s="129"/>
      <c r="L54" s="129"/>
      <c r="M54" s="147"/>
      <c r="N54" s="128"/>
      <c r="O54" s="205"/>
      <c r="P54" s="128"/>
      <c r="Q54" s="262"/>
      <c r="R54" s="262"/>
      <c r="S54" s="262"/>
      <c r="T54" s="262"/>
      <c r="U54" s="262"/>
      <c r="V54" s="262"/>
      <c r="W54" s="262"/>
      <c r="X54" s="262"/>
      <c r="Y54" s="262"/>
      <c r="Z54" s="262"/>
      <c r="AA54" s="262"/>
      <c r="AB54" s="262"/>
      <c r="AC54" s="262"/>
      <c r="AD54" s="262"/>
      <c r="AE54" s="262"/>
      <c r="AF54" s="262"/>
      <c r="AG54" s="128"/>
      <c r="AH54" s="128"/>
      <c r="AI54" s="128"/>
    </row>
    <row r="55" spans="1:35" x14ac:dyDescent="0.25">
      <c r="A55" s="128"/>
      <c r="B55" s="139"/>
      <c r="C55" s="128"/>
      <c r="D55" s="128"/>
      <c r="E55" s="128"/>
      <c r="F55" s="128"/>
      <c r="G55" s="128"/>
      <c r="H55" s="128"/>
      <c r="I55" s="128"/>
      <c r="J55" s="128"/>
      <c r="K55" s="128"/>
      <c r="L55" s="128"/>
      <c r="M55" s="137"/>
      <c r="N55" s="128"/>
      <c r="O55" s="205"/>
      <c r="P55" s="128"/>
      <c r="Q55" s="262"/>
      <c r="R55" s="262"/>
      <c r="S55" s="262"/>
      <c r="T55" s="262"/>
      <c r="U55" s="262"/>
      <c r="V55" s="262"/>
      <c r="W55" s="262"/>
      <c r="X55" s="262"/>
      <c r="Y55" s="262"/>
      <c r="Z55" s="262"/>
      <c r="AA55" s="262"/>
      <c r="AB55" s="262"/>
      <c r="AC55" s="262"/>
      <c r="AD55" s="262"/>
      <c r="AE55" s="262"/>
      <c r="AF55" s="262"/>
      <c r="AG55" s="128"/>
      <c r="AH55" s="128"/>
      <c r="AI55" s="128"/>
    </row>
    <row r="56" spans="1:35" ht="15.75" x14ac:dyDescent="0.25">
      <c r="A56" s="128"/>
      <c r="B56" s="141" t="s">
        <v>113</v>
      </c>
      <c r="C56" s="128"/>
      <c r="D56" s="128"/>
      <c r="E56" s="128"/>
      <c r="F56" s="128"/>
      <c r="G56" s="128"/>
      <c r="H56" s="797" t="s">
        <v>100</v>
      </c>
      <c r="I56" s="797"/>
      <c r="J56" s="798"/>
      <c r="K56" s="776">
        <f>K42+K53</f>
        <v>0</v>
      </c>
      <c r="L56" s="777"/>
      <c r="M56" s="137"/>
      <c r="N56" s="128"/>
      <c r="O56" s="128" t="b">
        <f>IF(K56='Budget Template'!Q97,TRUE)</f>
        <v>1</v>
      </c>
      <c r="P56" s="128"/>
      <c r="Q56" s="262"/>
      <c r="R56" s="262"/>
      <c r="S56" s="262"/>
      <c r="T56" s="262"/>
      <c r="U56" s="262"/>
      <c r="V56" s="262"/>
      <c r="W56" s="262"/>
      <c r="X56" s="262"/>
      <c r="Y56" s="262"/>
      <c r="Z56" s="262"/>
      <c r="AA56" s="262"/>
      <c r="AB56" s="262"/>
      <c r="AC56" s="262"/>
      <c r="AD56" s="262"/>
      <c r="AE56" s="262"/>
      <c r="AF56" s="262"/>
      <c r="AG56" s="128"/>
      <c r="AH56" s="128"/>
      <c r="AI56" s="128"/>
    </row>
    <row r="57" spans="1:35" ht="15.75" x14ac:dyDescent="0.25">
      <c r="A57" s="128"/>
      <c r="B57" s="149"/>
      <c r="C57" s="129"/>
      <c r="D57" s="129"/>
      <c r="E57" s="129"/>
      <c r="F57" s="129"/>
      <c r="G57" s="129"/>
      <c r="H57" s="129"/>
      <c r="I57" s="129"/>
      <c r="J57" s="129"/>
      <c r="K57" s="148"/>
      <c r="L57" s="148"/>
      <c r="M57" s="147"/>
      <c r="N57" s="128"/>
      <c r="O57" s="205"/>
      <c r="P57" s="128"/>
      <c r="Q57" s="262"/>
      <c r="R57" s="262"/>
      <c r="S57" s="262"/>
      <c r="T57" s="262"/>
      <c r="U57" s="262"/>
      <c r="V57" s="262"/>
      <c r="W57" s="262"/>
      <c r="X57" s="262"/>
      <c r="Y57" s="262"/>
      <c r="Z57" s="262"/>
      <c r="AA57" s="262"/>
      <c r="AB57" s="262"/>
      <c r="AC57" s="262"/>
      <c r="AD57" s="262"/>
      <c r="AE57" s="262"/>
      <c r="AF57" s="262"/>
      <c r="AG57" s="128"/>
      <c r="AH57" s="128"/>
      <c r="AI57" s="128"/>
    </row>
    <row r="58" spans="1:35" x14ac:dyDescent="0.25">
      <c r="A58" s="128"/>
      <c r="B58" s="140"/>
      <c r="C58" s="129"/>
      <c r="D58" s="129"/>
      <c r="E58" s="129"/>
      <c r="F58" s="129"/>
      <c r="G58" s="129"/>
      <c r="H58" s="129"/>
      <c r="I58" s="129"/>
      <c r="J58" s="129"/>
      <c r="K58" s="129"/>
      <c r="L58" s="129"/>
      <c r="M58" s="147"/>
      <c r="N58" s="128"/>
      <c r="O58" s="205"/>
      <c r="P58" s="128"/>
      <c r="Q58" s="262"/>
      <c r="R58" s="262"/>
      <c r="S58" s="262"/>
      <c r="T58" s="262"/>
      <c r="U58" s="262"/>
      <c r="V58" s="262"/>
      <c r="W58" s="262"/>
      <c r="X58" s="262"/>
      <c r="Y58" s="262"/>
      <c r="Z58" s="262"/>
      <c r="AA58" s="262"/>
      <c r="AB58" s="262"/>
      <c r="AC58" s="262"/>
      <c r="AD58" s="262"/>
      <c r="AE58" s="262"/>
      <c r="AF58" s="262"/>
      <c r="AG58" s="128"/>
      <c r="AH58" s="128"/>
      <c r="AI58" s="128"/>
    </row>
    <row r="59" spans="1:35" x14ac:dyDescent="0.25">
      <c r="A59" s="128"/>
      <c r="B59" s="128"/>
      <c r="C59" s="128"/>
      <c r="D59" s="128"/>
      <c r="E59" s="128"/>
      <c r="F59" s="128"/>
      <c r="G59" s="128"/>
      <c r="H59" s="128"/>
      <c r="I59" s="128"/>
      <c r="J59" s="128"/>
      <c r="K59" s="128"/>
      <c r="L59" s="128"/>
      <c r="M59" s="128"/>
      <c r="N59" s="128"/>
      <c r="O59" s="128"/>
      <c r="P59" s="128"/>
      <c r="Q59" s="262"/>
      <c r="R59" s="262"/>
      <c r="S59" s="262"/>
      <c r="T59" s="262"/>
      <c r="U59" s="262"/>
      <c r="V59" s="262"/>
      <c r="W59" s="262"/>
      <c r="X59" s="262"/>
      <c r="Y59" s="262"/>
      <c r="Z59" s="262"/>
      <c r="AA59" s="262"/>
      <c r="AB59" s="262"/>
      <c r="AC59" s="262"/>
      <c r="AD59" s="262"/>
      <c r="AE59" s="262"/>
      <c r="AF59" s="262"/>
      <c r="AG59" s="128"/>
      <c r="AH59" s="128"/>
      <c r="AI59" s="128"/>
    </row>
    <row r="60" spans="1:35" x14ac:dyDescent="0.25">
      <c r="A60" s="262"/>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128"/>
      <c r="AH60" s="128"/>
      <c r="AI60" s="128"/>
    </row>
    <row r="61" spans="1:35" x14ac:dyDescent="0.25">
      <c r="A61" s="262"/>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128"/>
      <c r="AH61" s="128"/>
      <c r="AI61" s="128"/>
    </row>
    <row r="62" spans="1:35" x14ac:dyDescent="0.25">
      <c r="A62" s="26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128"/>
      <c r="AH62" s="128"/>
      <c r="AI62" s="128"/>
    </row>
    <row r="63" spans="1:35" x14ac:dyDescent="0.25">
      <c r="A63" s="262"/>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128"/>
      <c r="AH63" s="128"/>
      <c r="AI63" s="128"/>
    </row>
    <row r="64" spans="1:35" x14ac:dyDescent="0.25">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128"/>
      <c r="AH64" s="128"/>
      <c r="AI64" s="128"/>
    </row>
    <row r="65" spans="1:35" x14ac:dyDescent="0.25">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128"/>
      <c r="AH65" s="128"/>
      <c r="AI65" s="128"/>
    </row>
    <row r="66" spans="1:35" x14ac:dyDescent="0.25">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128"/>
      <c r="AH66" s="128"/>
      <c r="AI66" s="128"/>
    </row>
    <row r="67" spans="1:35" x14ac:dyDescent="0.25">
      <c r="A67" s="262"/>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128"/>
      <c r="AH67" s="128"/>
      <c r="AI67" s="128"/>
    </row>
    <row r="68" spans="1:35" x14ac:dyDescent="0.25">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128"/>
      <c r="AH68" s="128"/>
      <c r="AI68" s="128"/>
    </row>
    <row r="69" spans="1:35" x14ac:dyDescent="0.25">
      <c r="A69" s="262"/>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128"/>
      <c r="AH69" s="128"/>
      <c r="AI69" s="128"/>
    </row>
    <row r="70" spans="1:35" x14ac:dyDescent="0.25">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128"/>
      <c r="AH70" s="128"/>
      <c r="AI70" s="128"/>
    </row>
    <row r="71" spans="1:35" x14ac:dyDescent="0.25">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128"/>
      <c r="AH71" s="128"/>
      <c r="AI71" s="128"/>
    </row>
    <row r="72" spans="1:35" x14ac:dyDescent="0.25">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128"/>
      <c r="AH72" s="128"/>
      <c r="AI72" s="128"/>
    </row>
    <row r="73" spans="1:35" x14ac:dyDescent="0.25">
      <c r="A73" s="262"/>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128"/>
      <c r="AH73" s="128"/>
      <c r="AI73" s="128"/>
    </row>
    <row r="74" spans="1:35" x14ac:dyDescent="0.25">
      <c r="A74" s="262"/>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128"/>
      <c r="AH74" s="128"/>
      <c r="AI74" s="128"/>
    </row>
    <row r="75" spans="1:35" x14ac:dyDescent="0.25">
      <c r="A75" s="262"/>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128"/>
      <c r="AH75" s="128"/>
      <c r="AI75" s="128"/>
    </row>
    <row r="76" spans="1:35" x14ac:dyDescent="0.25">
      <c r="A76" s="262"/>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128"/>
      <c r="AH76" s="128"/>
      <c r="AI76" s="128"/>
    </row>
    <row r="77" spans="1:35" x14ac:dyDescent="0.25">
      <c r="A77" s="262"/>
      <c r="B77" s="262"/>
      <c r="C77" s="262"/>
      <c r="D77" s="262"/>
      <c r="E77" s="262"/>
      <c r="F77" s="262"/>
      <c r="G77" s="262"/>
      <c r="H77" s="262"/>
      <c r="I77" s="262"/>
      <c r="J77" s="262"/>
      <c r="K77" s="262"/>
      <c r="L77" s="262"/>
      <c r="M77" s="262"/>
      <c r="N77" s="268"/>
      <c r="O77" s="262"/>
      <c r="P77" s="262"/>
      <c r="Q77" s="262"/>
      <c r="R77" s="262"/>
      <c r="S77" s="262"/>
      <c r="T77" s="262"/>
      <c r="U77" s="262"/>
      <c r="V77" s="262"/>
      <c r="W77" s="262"/>
      <c r="X77" s="262"/>
      <c r="Y77" s="262"/>
      <c r="Z77" s="262"/>
      <c r="AA77" s="262"/>
      <c r="AB77" s="268"/>
      <c r="AC77" s="268"/>
      <c r="AD77" s="268"/>
      <c r="AE77" s="268"/>
      <c r="AF77" s="268"/>
    </row>
    <row r="78" spans="1:35" x14ac:dyDescent="0.25">
      <c r="A78" s="262"/>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8"/>
      <c r="AC78" s="268"/>
      <c r="AD78" s="268"/>
      <c r="AE78" s="268"/>
      <c r="AF78" s="268"/>
    </row>
    <row r="79" spans="1:35" x14ac:dyDescent="0.25">
      <c r="A79" s="262"/>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8"/>
      <c r="AC79" s="268"/>
      <c r="AD79" s="268"/>
      <c r="AE79" s="268"/>
      <c r="AF79" s="268"/>
    </row>
    <row r="80" spans="1:35" x14ac:dyDescent="0.25">
      <c r="A80" s="262"/>
      <c r="B80" s="262"/>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8"/>
      <c r="AC80" s="268"/>
      <c r="AD80" s="268"/>
      <c r="AE80" s="268"/>
      <c r="AF80" s="268"/>
    </row>
    <row r="81" spans="1:32" x14ac:dyDescent="0.25">
      <c r="A81" s="262"/>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8"/>
      <c r="AC81" s="268"/>
      <c r="AD81" s="268"/>
      <c r="AE81" s="268"/>
      <c r="AF81" s="268"/>
    </row>
    <row r="82" spans="1:32" x14ac:dyDescent="0.25">
      <c r="A82" s="262"/>
      <c r="B82" s="26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8"/>
      <c r="AC82" s="268"/>
      <c r="AD82" s="268"/>
      <c r="AE82" s="268"/>
      <c r="AF82" s="268"/>
    </row>
    <row r="83" spans="1:32" x14ac:dyDescent="0.25">
      <c r="A83" s="262"/>
      <c r="B83" s="262"/>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8"/>
      <c r="AC83" s="268"/>
      <c r="AD83" s="268"/>
      <c r="AE83" s="268"/>
      <c r="AF83" s="268"/>
    </row>
    <row r="84" spans="1:32" x14ac:dyDescent="0.25">
      <c r="A84" s="262"/>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8"/>
      <c r="AC84" s="268"/>
      <c r="AD84" s="268"/>
      <c r="AE84" s="268"/>
      <c r="AF84" s="268"/>
    </row>
    <row r="85" spans="1:32" x14ac:dyDescent="0.25">
      <c r="A85" s="262"/>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8"/>
      <c r="AC85" s="268"/>
      <c r="AD85" s="268"/>
      <c r="AE85" s="268"/>
      <c r="AF85" s="268"/>
    </row>
    <row r="86" spans="1:32" x14ac:dyDescent="0.25">
      <c r="A86" s="262"/>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8"/>
      <c r="AC86" s="268"/>
      <c r="AD86" s="268"/>
      <c r="AE86" s="268"/>
      <c r="AF86" s="268"/>
    </row>
    <row r="87" spans="1:32" x14ac:dyDescent="0.25">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8"/>
      <c r="AC87" s="268"/>
      <c r="AD87" s="268"/>
      <c r="AE87" s="268"/>
      <c r="AF87" s="268"/>
    </row>
    <row r="88" spans="1:32" x14ac:dyDescent="0.2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8"/>
      <c r="AC88" s="268"/>
      <c r="AD88" s="268"/>
      <c r="AE88" s="268"/>
      <c r="AF88" s="268"/>
    </row>
    <row r="89" spans="1:32" x14ac:dyDescent="0.2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8"/>
      <c r="AC89" s="268"/>
      <c r="AD89" s="268"/>
      <c r="AE89" s="268"/>
      <c r="AF89" s="268"/>
    </row>
    <row r="90" spans="1:32" x14ac:dyDescent="0.2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8"/>
      <c r="AC90" s="268"/>
      <c r="AD90" s="268"/>
      <c r="AE90" s="268"/>
      <c r="AF90" s="268"/>
    </row>
    <row r="91" spans="1:32" x14ac:dyDescent="0.2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8"/>
      <c r="AC91" s="268"/>
      <c r="AD91" s="268"/>
      <c r="AE91" s="268"/>
      <c r="AF91" s="268"/>
    </row>
    <row r="92" spans="1:32" x14ac:dyDescent="0.2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8"/>
      <c r="AC92" s="268"/>
      <c r="AD92" s="268"/>
      <c r="AE92" s="268"/>
      <c r="AF92" s="268"/>
    </row>
    <row r="93" spans="1:32" x14ac:dyDescent="0.2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8"/>
      <c r="AC93" s="268"/>
      <c r="AD93" s="268"/>
      <c r="AE93" s="268"/>
      <c r="AF93" s="268"/>
    </row>
    <row r="94" spans="1:32" x14ac:dyDescent="0.2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8"/>
      <c r="AC94" s="268"/>
      <c r="AD94" s="268"/>
      <c r="AE94" s="268"/>
      <c r="AF94" s="268"/>
    </row>
    <row r="95" spans="1:32" x14ac:dyDescent="0.2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8"/>
      <c r="AC95" s="268"/>
      <c r="AD95" s="268"/>
      <c r="AE95" s="268"/>
      <c r="AF95" s="268"/>
    </row>
    <row r="96" spans="1:32" x14ac:dyDescent="0.2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8"/>
      <c r="AC96" s="268"/>
      <c r="AD96" s="268"/>
      <c r="AE96" s="268"/>
      <c r="AF96" s="268"/>
    </row>
    <row r="97" spans="1:27" x14ac:dyDescent="0.25">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row>
    <row r="98" spans="1:27" x14ac:dyDescent="0.25">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row>
    <row r="99" spans="1:27" x14ac:dyDescent="0.25">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row>
    <row r="100" spans="1:27" x14ac:dyDescent="0.25">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row>
    <row r="101" spans="1:27" x14ac:dyDescent="0.25">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row>
    <row r="102" spans="1:27" x14ac:dyDescent="0.25">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row>
    <row r="103" spans="1:27" x14ac:dyDescent="0.25">
      <c r="O103" s="128"/>
      <c r="P103" s="128"/>
      <c r="Q103" s="128"/>
      <c r="R103" s="128"/>
      <c r="S103" s="128"/>
      <c r="T103" s="128"/>
      <c r="U103" s="128"/>
      <c r="V103" s="128"/>
      <c r="W103" s="128"/>
      <c r="X103" s="128"/>
      <c r="Y103" s="128"/>
      <c r="Z103" s="128"/>
      <c r="AA103" s="128"/>
    </row>
    <row r="104" spans="1:27" x14ac:dyDescent="0.25">
      <c r="O104" s="128"/>
      <c r="P104" s="128"/>
      <c r="Q104" s="128"/>
      <c r="R104" s="128"/>
      <c r="S104" s="128"/>
      <c r="T104" s="128"/>
      <c r="U104" s="128"/>
      <c r="V104" s="128"/>
      <c r="W104" s="128"/>
      <c r="X104" s="128"/>
      <c r="Y104" s="128"/>
      <c r="Z104" s="128"/>
      <c r="AA104" s="128"/>
    </row>
    <row r="105" spans="1:27" x14ac:dyDescent="0.25">
      <c r="O105" s="128"/>
      <c r="P105" s="128"/>
      <c r="Q105" s="128"/>
      <c r="R105" s="128"/>
      <c r="S105" s="128"/>
      <c r="T105" s="128"/>
      <c r="U105" s="128"/>
      <c r="V105" s="128"/>
      <c r="W105" s="128"/>
      <c r="X105" s="128"/>
      <c r="Y105" s="128"/>
      <c r="Z105" s="128"/>
      <c r="AA105" s="128"/>
    </row>
    <row r="106" spans="1:27" x14ac:dyDescent="0.25">
      <c r="O106" s="128"/>
      <c r="P106" s="128"/>
      <c r="Q106" s="128"/>
      <c r="R106" s="128"/>
      <c r="S106" s="128"/>
      <c r="T106" s="128"/>
      <c r="U106" s="128"/>
      <c r="V106" s="128"/>
      <c r="W106" s="128"/>
      <c r="X106" s="128"/>
      <c r="Y106" s="128"/>
      <c r="Z106" s="128"/>
      <c r="AA106" s="128"/>
    </row>
    <row r="107" spans="1:27" x14ac:dyDescent="0.25">
      <c r="O107" s="128"/>
      <c r="P107" s="128"/>
      <c r="Q107" s="128"/>
      <c r="R107" s="128"/>
      <c r="S107" s="128"/>
      <c r="T107" s="128"/>
      <c r="U107" s="128"/>
      <c r="V107" s="128"/>
      <c r="W107" s="128"/>
      <c r="X107" s="128"/>
      <c r="Y107" s="128"/>
      <c r="Z107" s="128"/>
      <c r="AA107" s="128"/>
    </row>
    <row r="108" spans="1:27" x14ac:dyDescent="0.25">
      <c r="O108" s="128"/>
      <c r="P108" s="128"/>
      <c r="Q108" s="128"/>
      <c r="R108" s="128"/>
      <c r="S108" s="128"/>
      <c r="T108" s="128"/>
      <c r="U108" s="128"/>
      <c r="V108" s="128"/>
      <c r="W108" s="128"/>
      <c r="X108" s="128"/>
      <c r="Y108" s="128"/>
      <c r="Z108" s="128"/>
      <c r="AA108" s="128"/>
    </row>
    <row r="109" spans="1:27" x14ac:dyDescent="0.25">
      <c r="O109" s="128"/>
      <c r="P109" s="128"/>
      <c r="Q109" s="128"/>
      <c r="R109" s="128"/>
      <c r="S109" s="128"/>
      <c r="T109" s="128"/>
      <c r="U109" s="128"/>
      <c r="V109" s="128"/>
      <c r="W109" s="128"/>
      <c r="X109" s="128"/>
      <c r="Y109" s="128"/>
      <c r="Z109" s="128"/>
      <c r="AA109" s="128"/>
    </row>
    <row r="110" spans="1:27" x14ac:dyDescent="0.25">
      <c r="O110" s="128"/>
      <c r="P110" s="128"/>
      <c r="Q110" s="128"/>
      <c r="R110" s="128"/>
      <c r="S110" s="128"/>
      <c r="T110" s="128"/>
      <c r="U110" s="128"/>
      <c r="V110" s="128"/>
      <c r="W110" s="128"/>
      <c r="X110" s="128"/>
      <c r="Y110" s="128"/>
      <c r="Z110" s="128"/>
      <c r="AA110" s="128"/>
    </row>
    <row r="111" spans="1:27" x14ac:dyDescent="0.25">
      <c r="O111" s="128"/>
      <c r="P111" s="128"/>
      <c r="Q111" s="128"/>
      <c r="R111" s="128"/>
      <c r="S111" s="128"/>
      <c r="T111" s="128"/>
      <c r="U111" s="128"/>
      <c r="V111" s="128"/>
      <c r="W111" s="128"/>
      <c r="X111" s="128"/>
      <c r="Y111" s="128"/>
      <c r="Z111" s="128"/>
      <c r="AA111" s="128"/>
    </row>
    <row r="112" spans="1:27" x14ac:dyDescent="0.25">
      <c r="O112" s="128"/>
      <c r="P112" s="128"/>
      <c r="Q112" s="128"/>
      <c r="R112" s="128"/>
      <c r="S112" s="128"/>
      <c r="T112" s="128"/>
      <c r="U112" s="128"/>
      <c r="V112" s="128"/>
      <c r="W112" s="128"/>
      <c r="X112" s="128"/>
      <c r="Y112" s="128"/>
      <c r="Z112" s="128"/>
      <c r="AA112" s="128"/>
    </row>
    <row r="113" spans="15:27" x14ac:dyDescent="0.25">
      <c r="O113" s="128"/>
      <c r="P113" s="128"/>
      <c r="Q113" s="128"/>
      <c r="R113" s="128"/>
      <c r="S113" s="128"/>
      <c r="T113" s="128"/>
      <c r="U113" s="128"/>
      <c r="V113" s="128"/>
      <c r="W113" s="128"/>
      <c r="X113" s="128"/>
      <c r="Y113" s="128"/>
      <c r="Z113" s="128"/>
      <c r="AA113" s="128"/>
    </row>
  </sheetData>
  <sheetProtection algorithmName="SHA-512" hashValue="+P4ftIAOoafov83XWdX7fkOTeWUKv9V9oPM6LbiEWHJFO3UMwxOdNg8Pip0L3KU/fuE94lDhQtxfk208wKDnKQ==" saltValue="4n7FOK2KaWdup50yJ9CgXg==" spinCount="100000" sheet="1" objects="1" scenarios="1"/>
  <mergeCells count="35">
    <mergeCell ref="H53:J53"/>
    <mergeCell ref="K53:L53"/>
    <mergeCell ref="H56:J56"/>
    <mergeCell ref="K56:L56"/>
    <mergeCell ref="G42:J42"/>
    <mergeCell ref="K42:L42"/>
    <mergeCell ref="H50:L51"/>
    <mergeCell ref="K28:L28"/>
    <mergeCell ref="H28:J28"/>
    <mergeCell ref="B33:L33"/>
    <mergeCell ref="K37:L37"/>
    <mergeCell ref="G38:J38"/>
    <mergeCell ref="K38:L38"/>
    <mergeCell ref="G40:J40"/>
    <mergeCell ref="K40:L40"/>
    <mergeCell ref="K46:L46"/>
    <mergeCell ref="B48:E48"/>
    <mergeCell ref="K48:L48"/>
    <mergeCell ref="J1:M1"/>
    <mergeCell ref="J2:L2"/>
    <mergeCell ref="K18:L18"/>
    <mergeCell ref="B1:I1"/>
    <mergeCell ref="G14:J14"/>
    <mergeCell ref="B5:L5"/>
    <mergeCell ref="K10:L10"/>
    <mergeCell ref="K12:L12"/>
    <mergeCell ref="K9:L9"/>
    <mergeCell ref="G10:J10"/>
    <mergeCell ref="G12:J12"/>
    <mergeCell ref="B20:E20"/>
    <mergeCell ref="K20:L20"/>
    <mergeCell ref="K25:L25"/>
    <mergeCell ref="H25:J25"/>
    <mergeCell ref="K14:L14"/>
    <mergeCell ref="H22:L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AK128"/>
  <sheetViews>
    <sheetView topLeftCell="A62" workbookViewId="0">
      <selection activeCell="G76" sqref="G76"/>
    </sheetView>
  </sheetViews>
  <sheetFormatPr defaultRowHeight="15" x14ac:dyDescent="0.25"/>
  <cols>
    <col min="1" max="1" width="3.42578125" customWidth="1"/>
    <col min="2" max="2" width="7.42578125" customWidth="1"/>
    <col min="3" max="3" width="10.85546875" customWidth="1"/>
    <col min="4" max="4" width="10.5703125" customWidth="1"/>
    <col min="5" max="5" width="9.7109375" bestFit="1" customWidth="1"/>
    <col min="6" max="6" width="10" customWidth="1"/>
    <col min="7" max="7" width="10.5703125" customWidth="1"/>
    <col min="8" max="8" width="5" customWidth="1"/>
    <col min="9" max="9" width="11.140625" customWidth="1"/>
    <col min="10" max="10" width="6.85546875" customWidth="1"/>
    <col min="11" max="11" width="7.85546875" customWidth="1"/>
    <col min="13" max="13" width="2.85546875" customWidth="1"/>
    <col min="14" max="14" width="3.5703125" customWidth="1"/>
  </cols>
  <sheetData>
    <row r="1" spans="1:37" ht="18" x14ac:dyDescent="0.25">
      <c r="A1" s="128"/>
      <c r="B1" s="128"/>
      <c r="C1" s="128"/>
      <c r="D1" s="131" t="s">
        <v>95</v>
      </c>
      <c r="E1" s="128"/>
      <c r="F1" s="128"/>
      <c r="G1" s="128"/>
      <c r="H1" s="128"/>
      <c r="I1" s="128"/>
      <c r="J1" s="788" t="s">
        <v>94</v>
      </c>
      <c r="K1" s="788"/>
      <c r="L1" s="788"/>
      <c r="M1" s="788"/>
      <c r="N1" s="128"/>
      <c r="O1" s="128"/>
      <c r="P1" s="128"/>
      <c r="Q1" s="262"/>
      <c r="R1" s="262"/>
      <c r="S1" s="262"/>
      <c r="T1" s="262"/>
      <c r="U1" s="262"/>
      <c r="V1" s="262"/>
      <c r="W1" s="262"/>
      <c r="X1" s="262"/>
      <c r="Y1" s="262"/>
      <c r="Z1" s="262"/>
      <c r="AA1" s="262"/>
      <c r="AB1" s="262"/>
      <c r="AC1" s="262"/>
      <c r="AD1" s="262"/>
      <c r="AE1" s="262"/>
      <c r="AF1" s="128"/>
      <c r="AG1" s="128"/>
      <c r="AH1" s="128"/>
      <c r="AI1" s="128"/>
      <c r="AJ1" s="128"/>
      <c r="AK1" s="128"/>
    </row>
    <row r="2" spans="1:37" x14ac:dyDescent="0.25">
      <c r="A2" s="128"/>
      <c r="B2" s="128"/>
      <c r="C2" s="128"/>
      <c r="D2" s="128"/>
      <c r="E2" s="128"/>
      <c r="F2" s="128"/>
      <c r="G2" s="128"/>
      <c r="H2" s="128"/>
      <c r="J2" s="788" t="s">
        <v>372</v>
      </c>
      <c r="K2" s="788"/>
      <c r="L2" s="788"/>
      <c r="M2" s="128"/>
      <c r="N2" s="128"/>
      <c r="O2" s="128" t="s">
        <v>179</v>
      </c>
      <c r="P2" s="128"/>
      <c r="Q2" s="262"/>
      <c r="R2" s="262"/>
      <c r="S2" s="262"/>
      <c r="T2" s="262"/>
      <c r="U2" s="262"/>
      <c r="V2" s="262"/>
      <c r="W2" s="262"/>
      <c r="X2" s="262"/>
      <c r="Y2" s="262"/>
      <c r="Z2" s="262"/>
      <c r="AA2" s="262"/>
      <c r="AB2" s="262"/>
      <c r="AC2" s="262"/>
      <c r="AD2" s="262"/>
      <c r="AE2" s="262"/>
      <c r="AF2" s="128"/>
      <c r="AG2" s="128"/>
      <c r="AH2" s="128"/>
      <c r="AI2" s="128"/>
      <c r="AJ2" s="128"/>
      <c r="AK2" s="128"/>
    </row>
    <row r="3" spans="1:37" ht="7.5" customHeight="1" x14ac:dyDescent="0.25">
      <c r="A3" s="128"/>
      <c r="B3" s="128"/>
      <c r="C3" s="128"/>
      <c r="D3" s="128"/>
      <c r="E3" s="128"/>
      <c r="F3" s="128"/>
      <c r="G3" s="128"/>
      <c r="H3" s="128"/>
      <c r="I3" s="128"/>
      <c r="J3" s="128"/>
      <c r="K3" s="128"/>
      <c r="L3" s="128"/>
      <c r="M3" s="128"/>
      <c r="N3" s="128"/>
      <c r="O3" s="128"/>
      <c r="P3" s="128"/>
      <c r="Q3" s="262"/>
      <c r="R3" s="262"/>
      <c r="S3" s="262"/>
      <c r="T3" s="262"/>
      <c r="U3" s="262"/>
      <c r="V3" s="262"/>
      <c r="W3" s="262"/>
      <c r="X3" s="262"/>
      <c r="Y3" s="262"/>
      <c r="Z3" s="262"/>
      <c r="AA3" s="262"/>
      <c r="AB3" s="262"/>
      <c r="AC3" s="262"/>
      <c r="AD3" s="262"/>
      <c r="AE3" s="262"/>
      <c r="AF3" s="128"/>
      <c r="AG3" s="128"/>
      <c r="AH3" s="128"/>
      <c r="AI3" s="128"/>
      <c r="AJ3" s="128"/>
      <c r="AK3" s="128"/>
    </row>
    <row r="4" spans="1:37" x14ac:dyDescent="0.25">
      <c r="A4" s="128"/>
      <c r="B4" s="134"/>
      <c r="C4" s="135"/>
      <c r="D4" s="135"/>
      <c r="E4" s="135"/>
      <c r="F4" s="135"/>
      <c r="G4" s="135"/>
      <c r="H4" s="135"/>
      <c r="I4" s="135"/>
      <c r="J4" s="135"/>
      <c r="K4" s="135"/>
      <c r="L4" s="135"/>
      <c r="M4" s="136"/>
      <c r="N4" s="128"/>
      <c r="O4" s="205"/>
      <c r="P4" s="128"/>
      <c r="Q4" s="262"/>
      <c r="R4" s="262"/>
      <c r="S4" s="262"/>
      <c r="T4" s="262"/>
      <c r="U4" s="262"/>
      <c r="V4" s="262"/>
      <c r="W4" s="262"/>
      <c r="X4" s="262"/>
      <c r="Y4" s="262"/>
      <c r="Z4" s="262"/>
      <c r="AA4" s="262"/>
      <c r="AB4" s="262"/>
      <c r="AC4" s="262"/>
      <c r="AD4" s="262"/>
      <c r="AE4" s="262"/>
      <c r="AF4" s="128"/>
      <c r="AG4" s="128"/>
      <c r="AH4" s="128"/>
      <c r="AI4" s="128"/>
      <c r="AJ4" s="128"/>
      <c r="AK4" s="128"/>
    </row>
    <row r="5" spans="1:37" ht="16.5" customHeight="1" x14ac:dyDescent="0.25">
      <c r="A5" s="128"/>
      <c r="B5" s="793" t="s">
        <v>115</v>
      </c>
      <c r="C5" s="794"/>
      <c r="D5" s="794"/>
      <c r="E5" s="794"/>
      <c r="F5" s="794"/>
      <c r="G5" s="794"/>
      <c r="H5" s="794"/>
      <c r="I5" s="794"/>
      <c r="J5" s="794"/>
      <c r="K5" s="794"/>
      <c r="L5" s="795"/>
      <c r="M5" s="137"/>
      <c r="N5" s="128"/>
      <c r="O5" s="205"/>
      <c r="P5" s="128"/>
      <c r="Q5" s="262"/>
      <c r="R5" s="262"/>
      <c r="S5" s="262"/>
      <c r="T5" s="262"/>
      <c r="U5" s="262"/>
      <c r="V5" s="262"/>
      <c r="W5" s="262"/>
      <c r="X5" s="262"/>
      <c r="Y5" s="262"/>
      <c r="Z5" s="262"/>
      <c r="AA5" s="262"/>
      <c r="AB5" s="262"/>
      <c r="AC5" s="262"/>
      <c r="AD5" s="262"/>
      <c r="AE5" s="262"/>
      <c r="AF5" s="128"/>
      <c r="AG5" s="128"/>
      <c r="AH5" s="128"/>
      <c r="AI5" s="128"/>
      <c r="AJ5" s="128"/>
      <c r="AK5" s="128"/>
    </row>
    <row r="6" spans="1:37" ht="9.75" customHeight="1" x14ac:dyDescent="0.25">
      <c r="A6" s="128"/>
      <c r="B6" s="138"/>
      <c r="C6" s="132"/>
      <c r="D6" s="133"/>
      <c r="E6" s="132"/>
      <c r="F6" s="132"/>
      <c r="G6" s="132"/>
      <c r="H6" s="132"/>
      <c r="I6" s="132"/>
      <c r="J6" s="132"/>
      <c r="K6" s="132"/>
      <c r="L6" s="132"/>
      <c r="M6" s="137"/>
      <c r="N6" s="128"/>
      <c r="O6" s="205"/>
      <c r="P6" s="128"/>
      <c r="Q6" s="262"/>
      <c r="R6" s="262"/>
      <c r="S6" s="262"/>
      <c r="T6" s="262"/>
      <c r="U6" s="262"/>
      <c r="V6" s="262"/>
      <c r="W6" s="262"/>
      <c r="X6" s="262"/>
      <c r="Y6" s="262"/>
      <c r="Z6" s="262"/>
      <c r="AA6" s="262"/>
      <c r="AB6" s="262"/>
      <c r="AC6" s="262"/>
      <c r="AD6" s="262"/>
      <c r="AE6" s="262"/>
      <c r="AF6" s="128"/>
      <c r="AG6" s="128"/>
      <c r="AH6" s="128"/>
      <c r="AI6" s="128"/>
      <c r="AJ6" s="128"/>
      <c r="AK6" s="128"/>
    </row>
    <row r="7" spans="1:37" x14ac:dyDescent="0.25">
      <c r="A7" s="128"/>
      <c r="B7" s="139"/>
      <c r="C7" s="128" t="s">
        <v>97</v>
      </c>
      <c r="D7" s="197" t="str">
        <f>'Budget Template'!T13</f>
        <v/>
      </c>
      <c r="F7" t="s">
        <v>98</v>
      </c>
      <c r="G7" s="197" t="str">
        <f>'Budget Template'!U13</f>
        <v/>
      </c>
      <c r="H7" s="128"/>
      <c r="I7" s="128"/>
      <c r="J7" s="128"/>
      <c r="K7" s="128"/>
      <c r="L7" s="128"/>
      <c r="M7" s="137"/>
      <c r="N7" s="128"/>
      <c r="O7" s="205"/>
      <c r="P7" s="128"/>
      <c r="Q7" s="262"/>
      <c r="R7" s="262"/>
      <c r="S7" s="262"/>
      <c r="T7" s="262"/>
      <c r="U7" s="262"/>
      <c r="V7" s="262"/>
      <c r="W7" s="262"/>
      <c r="X7" s="262"/>
      <c r="Y7" s="262"/>
      <c r="Z7" s="262"/>
      <c r="AA7" s="262"/>
      <c r="AB7" s="262"/>
      <c r="AC7" s="262"/>
      <c r="AD7" s="262"/>
      <c r="AE7" s="262"/>
      <c r="AF7" s="128"/>
      <c r="AG7" s="128"/>
      <c r="AH7" s="128"/>
      <c r="AI7" s="128"/>
      <c r="AJ7" s="128"/>
      <c r="AK7" s="128"/>
    </row>
    <row r="8" spans="1:37" ht="9" customHeight="1" x14ac:dyDescent="0.25">
      <c r="A8" s="128"/>
      <c r="B8" s="140"/>
      <c r="C8" s="129"/>
      <c r="D8" s="129"/>
      <c r="E8" s="129"/>
      <c r="F8" s="129"/>
      <c r="G8" s="129"/>
      <c r="H8" s="129"/>
      <c r="I8" s="129"/>
      <c r="J8" s="129"/>
      <c r="K8" s="129"/>
      <c r="L8" s="129"/>
      <c r="M8" s="147"/>
      <c r="N8" s="128"/>
      <c r="O8" s="205"/>
      <c r="P8" s="128"/>
      <c r="Q8" s="262"/>
      <c r="R8" s="262"/>
      <c r="S8" s="262"/>
      <c r="T8" s="262"/>
      <c r="U8" s="262"/>
      <c r="V8" s="262"/>
      <c r="W8" s="262"/>
      <c r="X8" s="262"/>
      <c r="Y8" s="262"/>
      <c r="Z8" s="262"/>
      <c r="AA8" s="262"/>
      <c r="AB8" s="262"/>
      <c r="AC8" s="262"/>
      <c r="AD8" s="262"/>
      <c r="AE8" s="262"/>
      <c r="AF8" s="128"/>
      <c r="AG8" s="128"/>
      <c r="AH8" s="128"/>
      <c r="AI8" s="128"/>
      <c r="AJ8" s="128"/>
      <c r="AK8" s="128"/>
    </row>
    <row r="9" spans="1:37" ht="16.5" customHeight="1" x14ac:dyDescent="0.25">
      <c r="A9" s="128"/>
      <c r="B9" s="139"/>
      <c r="C9" s="128"/>
      <c r="D9" s="128"/>
      <c r="E9" s="128"/>
      <c r="F9" s="128"/>
      <c r="G9" s="128"/>
      <c r="H9" s="128"/>
      <c r="I9" s="128"/>
      <c r="J9" s="128"/>
      <c r="K9" s="796" t="s">
        <v>100</v>
      </c>
      <c r="L9" s="796"/>
      <c r="M9" s="137"/>
      <c r="N9" s="128"/>
      <c r="O9" s="205"/>
      <c r="P9" s="128"/>
      <c r="Q9" s="262"/>
      <c r="R9" s="262"/>
      <c r="S9" s="262"/>
      <c r="T9" s="262"/>
      <c r="U9" s="262"/>
      <c r="V9" s="262"/>
      <c r="W9" s="262"/>
      <c r="X9" s="262"/>
      <c r="Y9" s="262"/>
      <c r="Z9" s="262"/>
      <c r="AA9" s="262"/>
      <c r="AB9" s="262"/>
      <c r="AC9" s="262"/>
      <c r="AD9" s="262"/>
      <c r="AE9" s="262"/>
      <c r="AF9" s="128"/>
      <c r="AG9" s="128"/>
      <c r="AH9" s="128"/>
      <c r="AI9" s="128"/>
      <c r="AJ9" s="128"/>
      <c r="AK9" s="128"/>
    </row>
    <row r="10" spans="1:37" ht="15.75" x14ac:dyDescent="0.25">
      <c r="A10" s="128"/>
      <c r="B10" s="141" t="s">
        <v>99</v>
      </c>
      <c r="C10" s="128"/>
      <c r="D10" s="128"/>
      <c r="E10" s="128"/>
      <c r="F10" s="128"/>
      <c r="G10" s="791" t="s">
        <v>101</v>
      </c>
      <c r="H10" s="791"/>
      <c r="I10" s="791"/>
      <c r="J10" s="792"/>
      <c r="K10" s="780">
        <f>'Budget Template'!W92</f>
        <v>0</v>
      </c>
      <c r="L10" s="781"/>
      <c r="M10" s="137"/>
      <c r="N10" s="128"/>
      <c r="O10" s="205"/>
      <c r="P10" s="128"/>
      <c r="Q10" s="262"/>
      <c r="R10" s="262"/>
      <c r="S10" s="262"/>
      <c r="T10" s="262"/>
      <c r="U10" s="262"/>
      <c r="V10" s="262"/>
      <c r="W10" s="262"/>
      <c r="X10" s="262"/>
      <c r="Y10" s="262"/>
      <c r="Z10" s="262"/>
      <c r="AA10" s="262"/>
      <c r="AB10" s="262"/>
      <c r="AC10" s="262"/>
      <c r="AD10" s="262"/>
      <c r="AE10" s="262"/>
      <c r="AF10" s="128"/>
      <c r="AG10" s="128"/>
      <c r="AH10" s="128"/>
      <c r="AI10" s="128"/>
      <c r="AJ10" s="128"/>
      <c r="AK10" s="128"/>
    </row>
    <row r="11" spans="1:37" ht="10.5" customHeight="1" x14ac:dyDescent="0.25">
      <c r="A11" s="128"/>
      <c r="B11" s="142"/>
      <c r="C11" s="128"/>
      <c r="D11" s="128"/>
      <c r="E11" s="128"/>
      <c r="F11" s="128"/>
      <c r="G11" s="128"/>
      <c r="H11" s="128"/>
      <c r="I11" s="128"/>
      <c r="J11" s="128"/>
      <c r="K11" s="128"/>
      <c r="L11" s="128"/>
      <c r="M11" s="137"/>
      <c r="N11" s="128"/>
      <c r="O11" s="205"/>
      <c r="P11" s="128"/>
      <c r="Q11" s="262"/>
      <c r="R11" s="262"/>
      <c r="S11" s="262"/>
      <c r="T11" s="262"/>
      <c r="U11" s="262"/>
      <c r="V11" s="262"/>
      <c r="W11" s="262"/>
      <c r="X11" s="262"/>
      <c r="Y11" s="262"/>
      <c r="Z11" s="262"/>
      <c r="AA11" s="262"/>
      <c r="AB11" s="262"/>
      <c r="AC11" s="262"/>
      <c r="AD11" s="262"/>
      <c r="AE11" s="262"/>
      <c r="AF11" s="128"/>
      <c r="AG11" s="128"/>
      <c r="AH11" s="128"/>
      <c r="AI11" s="128"/>
      <c r="AJ11" s="128"/>
      <c r="AK11" s="128"/>
    </row>
    <row r="12" spans="1:37" x14ac:dyDescent="0.25">
      <c r="A12" s="128"/>
      <c r="B12" s="139"/>
      <c r="C12" s="128"/>
      <c r="D12" s="128"/>
      <c r="E12" s="128"/>
      <c r="F12" s="128"/>
      <c r="G12" s="791" t="s">
        <v>102</v>
      </c>
      <c r="H12" s="791"/>
      <c r="I12" s="791"/>
      <c r="J12" s="792"/>
      <c r="K12" s="780">
        <f>'Budget Template'!W93</f>
        <v>0</v>
      </c>
      <c r="L12" s="781"/>
      <c r="M12" s="137"/>
      <c r="N12" s="128"/>
      <c r="O12" s="205"/>
      <c r="P12" s="128"/>
      <c r="Q12" s="262"/>
      <c r="R12" s="262"/>
      <c r="S12" s="262"/>
      <c r="T12" s="262"/>
      <c r="U12" s="262"/>
      <c r="V12" s="262"/>
      <c r="W12" s="262"/>
      <c r="X12" s="262"/>
      <c r="Y12" s="262"/>
      <c r="Z12" s="262"/>
      <c r="AA12" s="262"/>
      <c r="AB12" s="262"/>
      <c r="AC12" s="262"/>
      <c r="AD12" s="262"/>
      <c r="AE12" s="262"/>
      <c r="AF12" s="128"/>
      <c r="AG12" s="128"/>
      <c r="AH12" s="128"/>
      <c r="AI12" s="128"/>
      <c r="AJ12" s="128"/>
      <c r="AK12" s="128"/>
    </row>
    <row r="13" spans="1:37" ht="10.5" customHeight="1" x14ac:dyDescent="0.25">
      <c r="A13" s="128"/>
      <c r="B13" s="139"/>
      <c r="C13" s="128"/>
      <c r="D13" s="128"/>
      <c r="E13" s="128"/>
      <c r="F13" s="128"/>
      <c r="G13" s="128"/>
      <c r="H13" s="128"/>
      <c r="I13" s="128"/>
      <c r="J13" s="128"/>
      <c r="K13" s="128"/>
      <c r="L13" s="128"/>
      <c r="M13" s="137"/>
      <c r="N13" s="128"/>
      <c r="O13" s="205"/>
      <c r="P13" s="128"/>
      <c r="Q13" s="262"/>
      <c r="R13" s="262"/>
      <c r="S13" s="262"/>
      <c r="T13" s="262"/>
      <c r="U13" s="262"/>
      <c r="V13" s="262"/>
      <c r="W13" s="262"/>
      <c r="X13" s="262"/>
      <c r="Y13" s="262"/>
      <c r="Z13" s="262"/>
      <c r="AA13" s="262"/>
      <c r="AB13" s="262"/>
      <c r="AC13" s="262"/>
      <c r="AD13" s="262"/>
      <c r="AE13" s="262"/>
      <c r="AF13" s="128"/>
      <c r="AG13" s="128"/>
      <c r="AH13" s="128"/>
      <c r="AI13" s="128"/>
      <c r="AJ13" s="128"/>
      <c r="AK13" s="128"/>
    </row>
    <row r="14" spans="1:37" x14ac:dyDescent="0.25">
      <c r="A14" s="128"/>
      <c r="B14" s="139"/>
      <c r="C14" s="128"/>
      <c r="D14" s="128"/>
      <c r="E14" s="128"/>
      <c r="F14" s="128"/>
      <c r="G14" s="791" t="s">
        <v>103</v>
      </c>
      <c r="H14" s="791"/>
      <c r="I14" s="791"/>
      <c r="J14" s="792"/>
      <c r="K14" s="780">
        <f>K10+K12</f>
        <v>0</v>
      </c>
      <c r="L14" s="781"/>
      <c r="M14" s="137"/>
      <c r="N14" s="128"/>
      <c r="O14" s="128" t="b">
        <f>IF(K14='Budget Template'!W94,TRUE)</f>
        <v>1</v>
      </c>
      <c r="P14" s="128"/>
      <c r="Q14" s="262"/>
      <c r="R14" s="262"/>
      <c r="S14" s="262"/>
      <c r="T14" s="262"/>
      <c r="U14" s="262"/>
      <c r="V14" s="262"/>
      <c r="W14" s="262"/>
      <c r="X14" s="262"/>
      <c r="Y14" s="262"/>
      <c r="Z14" s="262"/>
      <c r="AA14" s="262"/>
      <c r="AB14" s="262"/>
      <c r="AC14" s="262"/>
      <c r="AD14" s="262"/>
      <c r="AE14" s="262"/>
      <c r="AF14" s="128"/>
      <c r="AG14" s="128"/>
      <c r="AH14" s="128"/>
      <c r="AI14" s="128"/>
      <c r="AJ14" s="128"/>
      <c r="AK14" s="128"/>
    </row>
    <row r="15" spans="1:37" ht="10.5" customHeight="1" x14ac:dyDescent="0.25">
      <c r="A15" s="128"/>
      <c r="B15" s="140"/>
      <c r="C15" s="129"/>
      <c r="D15" s="129"/>
      <c r="E15" s="129"/>
      <c r="F15" s="129"/>
      <c r="G15" s="129"/>
      <c r="H15" s="129"/>
      <c r="I15" s="129"/>
      <c r="J15" s="129"/>
      <c r="K15" s="129"/>
      <c r="L15" s="129"/>
      <c r="M15" s="147"/>
      <c r="N15" s="128"/>
      <c r="O15" s="205"/>
      <c r="P15" s="128"/>
      <c r="Q15" s="262"/>
      <c r="R15" s="262"/>
      <c r="S15" s="262"/>
      <c r="T15" s="262"/>
      <c r="U15" s="262"/>
      <c r="V15" s="262"/>
      <c r="W15" s="262"/>
      <c r="X15" s="262"/>
      <c r="Y15" s="262"/>
      <c r="Z15" s="262"/>
      <c r="AA15" s="262"/>
      <c r="AB15" s="262"/>
      <c r="AC15" s="262"/>
      <c r="AD15" s="262"/>
      <c r="AE15" s="262"/>
      <c r="AF15" s="128"/>
      <c r="AG15" s="128"/>
      <c r="AH15" s="128"/>
      <c r="AI15" s="128"/>
      <c r="AJ15" s="128"/>
      <c r="AK15" s="128"/>
    </row>
    <row r="16" spans="1:37" ht="7.5" customHeight="1" x14ac:dyDescent="0.25">
      <c r="A16" s="128"/>
      <c r="B16" s="139"/>
      <c r="C16" s="128"/>
      <c r="D16" s="128"/>
      <c r="E16" s="128"/>
      <c r="F16" s="128"/>
      <c r="G16" s="128"/>
      <c r="H16" s="128"/>
      <c r="I16" s="128"/>
      <c r="J16" s="128"/>
      <c r="K16" s="128"/>
      <c r="L16" s="128"/>
      <c r="M16" s="137"/>
      <c r="N16" s="128"/>
      <c r="O16" s="205"/>
      <c r="P16" s="128"/>
      <c r="Q16" s="262"/>
      <c r="R16" s="262"/>
      <c r="S16" s="262"/>
      <c r="T16" s="262"/>
      <c r="U16" s="262"/>
      <c r="V16" s="262"/>
      <c r="W16" s="262"/>
      <c r="X16" s="262"/>
      <c r="Y16" s="262"/>
      <c r="Z16" s="262"/>
      <c r="AA16" s="262"/>
      <c r="AB16" s="262"/>
      <c r="AC16" s="262"/>
      <c r="AD16" s="262"/>
      <c r="AE16" s="262"/>
      <c r="AF16" s="128"/>
      <c r="AG16" s="128"/>
      <c r="AH16" s="128"/>
      <c r="AI16" s="128"/>
      <c r="AJ16" s="128"/>
      <c r="AK16" s="128"/>
    </row>
    <row r="17" spans="1:37" ht="15.75" x14ac:dyDescent="0.25">
      <c r="A17" s="128"/>
      <c r="B17" s="141" t="s">
        <v>104</v>
      </c>
      <c r="C17" s="128"/>
      <c r="D17" s="128"/>
      <c r="E17" s="128"/>
      <c r="F17" s="128"/>
      <c r="G17" s="151" t="s">
        <v>107</v>
      </c>
      <c r="H17" s="128"/>
      <c r="I17" s="151" t="s">
        <v>108</v>
      </c>
      <c r="J17" s="128"/>
      <c r="K17" s="128"/>
      <c r="L17" s="128"/>
      <c r="M17" s="137"/>
      <c r="N17" s="128"/>
      <c r="O17" s="205"/>
      <c r="P17" s="128"/>
      <c r="Q17" s="262"/>
      <c r="R17" s="262"/>
      <c r="S17" s="262"/>
      <c r="T17" s="262"/>
      <c r="U17" s="262"/>
      <c r="V17" s="262"/>
      <c r="W17" s="262"/>
      <c r="X17" s="262"/>
      <c r="Y17" s="262"/>
      <c r="Z17" s="262"/>
      <c r="AA17" s="262"/>
      <c r="AB17" s="262"/>
      <c r="AC17" s="262"/>
      <c r="AD17" s="262"/>
      <c r="AE17" s="262"/>
      <c r="AF17" s="128"/>
      <c r="AG17" s="128"/>
      <c r="AH17" s="128"/>
      <c r="AI17" s="128"/>
      <c r="AJ17" s="128"/>
      <c r="AK17" s="128"/>
    </row>
    <row r="18" spans="1:37" ht="13.5" customHeight="1" x14ac:dyDescent="0.25">
      <c r="A18" s="128"/>
      <c r="B18" s="144" t="s">
        <v>105</v>
      </c>
      <c r="C18" s="128"/>
      <c r="D18" s="128"/>
      <c r="E18" s="128"/>
      <c r="F18" s="128"/>
      <c r="G18" s="151" t="s">
        <v>106</v>
      </c>
      <c r="H18" s="128"/>
      <c r="I18" s="151" t="s">
        <v>109</v>
      </c>
      <c r="J18" s="128"/>
      <c r="K18" s="789" t="s">
        <v>100</v>
      </c>
      <c r="L18" s="789"/>
      <c r="M18" s="137"/>
      <c r="N18" s="128"/>
      <c r="O18" s="205"/>
      <c r="P18" s="128"/>
      <c r="Q18" s="262"/>
      <c r="R18" s="262"/>
      <c r="S18" s="262"/>
      <c r="T18" s="262"/>
      <c r="U18" s="262"/>
      <c r="V18" s="262"/>
      <c r="W18" s="262"/>
      <c r="X18" s="262"/>
      <c r="Y18" s="262"/>
      <c r="Z18" s="262"/>
      <c r="AA18" s="262"/>
      <c r="AB18" s="262"/>
      <c r="AC18" s="262"/>
      <c r="AD18" s="262"/>
      <c r="AE18" s="262"/>
      <c r="AF18" s="128"/>
      <c r="AG18" s="128"/>
      <c r="AH18" s="128"/>
      <c r="AI18" s="128"/>
      <c r="AJ18" s="128"/>
      <c r="AK18" s="128"/>
    </row>
    <row r="19" spans="1:37" ht="3" hidden="1" customHeight="1" x14ac:dyDescent="0.25">
      <c r="A19" s="128"/>
      <c r="B19" s="144"/>
      <c r="C19" s="128"/>
      <c r="D19" s="128"/>
      <c r="E19" s="128"/>
      <c r="F19" s="128"/>
      <c r="G19" s="143"/>
      <c r="H19" s="128"/>
      <c r="I19" s="143"/>
      <c r="J19" s="128"/>
      <c r="K19" s="128"/>
      <c r="L19" s="128"/>
      <c r="M19" s="137"/>
      <c r="N19" s="128"/>
      <c r="O19" s="205"/>
      <c r="P19" s="128"/>
      <c r="Q19" s="262"/>
      <c r="R19" s="262"/>
      <c r="S19" s="262"/>
      <c r="T19" s="262"/>
      <c r="U19" s="262"/>
      <c r="V19" s="262"/>
      <c r="W19" s="262"/>
      <c r="X19" s="262"/>
      <c r="Y19" s="262"/>
      <c r="Z19" s="262"/>
      <c r="AA19" s="262"/>
      <c r="AB19" s="262"/>
      <c r="AC19" s="262"/>
      <c r="AD19" s="262"/>
      <c r="AE19" s="262"/>
      <c r="AF19" s="128"/>
      <c r="AG19" s="128"/>
      <c r="AH19" s="128"/>
      <c r="AI19" s="128"/>
      <c r="AJ19" s="128"/>
      <c r="AK19" s="128"/>
    </row>
    <row r="20" spans="1:37" ht="18" customHeight="1" x14ac:dyDescent="0.25">
      <c r="A20" s="128"/>
      <c r="B20" s="771" t="s">
        <v>8</v>
      </c>
      <c r="C20" s="772"/>
      <c r="D20" s="772"/>
      <c r="E20" s="773"/>
      <c r="G20" s="198">
        <v>0.57999999999999996</v>
      </c>
      <c r="I20" s="199">
        <f>'Budget Template'!W95</f>
        <v>0</v>
      </c>
      <c r="K20" s="774">
        <f>I20*G20</f>
        <v>0</v>
      </c>
      <c r="L20" s="775"/>
      <c r="M20" s="137"/>
      <c r="N20" s="128"/>
      <c r="O20" s="205"/>
      <c r="P20" s="128"/>
      <c r="Q20" s="262"/>
      <c r="R20" s="262"/>
      <c r="S20" s="262"/>
      <c r="T20" s="262"/>
      <c r="U20" s="262"/>
      <c r="V20" s="262"/>
      <c r="W20" s="262"/>
      <c r="X20" s="262"/>
      <c r="Y20" s="262"/>
      <c r="Z20" s="262"/>
      <c r="AA20" s="262"/>
      <c r="AB20" s="262"/>
      <c r="AC20" s="262"/>
      <c r="AD20" s="262"/>
      <c r="AE20" s="262"/>
      <c r="AF20" s="128"/>
      <c r="AG20" s="128"/>
      <c r="AH20" s="128"/>
      <c r="AI20" s="128"/>
      <c r="AJ20" s="128"/>
      <c r="AK20" s="128"/>
    </row>
    <row r="21" spans="1:37" ht="10.5" customHeight="1" x14ac:dyDescent="0.25">
      <c r="A21" s="128"/>
      <c r="B21" s="139"/>
      <c r="C21" s="128"/>
      <c r="D21" s="128"/>
      <c r="E21" s="128"/>
      <c r="F21" s="128"/>
      <c r="G21" s="128"/>
      <c r="H21" s="128"/>
      <c r="I21" s="128"/>
      <c r="J21" s="128"/>
      <c r="K21" s="128"/>
      <c r="L21" s="128"/>
      <c r="M21" s="137"/>
      <c r="N21" s="128"/>
      <c r="O21" s="205"/>
      <c r="P21" s="128"/>
      <c r="Q21" s="262"/>
      <c r="R21" s="262"/>
      <c r="S21" s="262"/>
      <c r="T21" s="262"/>
      <c r="U21" s="262"/>
      <c r="V21" s="262"/>
      <c r="W21" s="262"/>
      <c r="X21" s="262"/>
      <c r="Y21" s="262"/>
      <c r="Z21" s="262"/>
      <c r="AA21" s="262"/>
      <c r="AB21" s="262"/>
      <c r="AC21" s="262"/>
      <c r="AD21" s="262"/>
      <c r="AE21" s="262"/>
      <c r="AF21" s="128"/>
      <c r="AG21" s="128"/>
      <c r="AH21" s="128"/>
      <c r="AI21" s="128"/>
      <c r="AJ21" s="128"/>
      <c r="AK21" s="128"/>
    </row>
    <row r="22" spans="1:37" x14ac:dyDescent="0.25">
      <c r="A22" s="128"/>
      <c r="B22" s="139"/>
      <c r="C22" s="143" t="s">
        <v>110</v>
      </c>
      <c r="D22" s="128"/>
      <c r="E22" s="128"/>
      <c r="F22" s="128"/>
      <c r="G22" s="128"/>
      <c r="H22" s="782" t="s">
        <v>379</v>
      </c>
      <c r="I22" s="783"/>
      <c r="J22" s="783"/>
      <c r="K22" s="783"/>
      <c r="L22" s="784"/>
      <c r="M22" s="137"/>
      <c r="N22" s="128"/>
      <c r="O22" s="205"/>
      <c r="P22" s="128"/>
      <c r="Q22" s="262"/>
      <c r="R22" s="262"/>
      <c r="S22" s="262"/>
      <c r="T22" s="262"/>
      <c r="U22" s="262"/>
      <c r="V22" s="262"/>
      <c r="W22" s="262"/>
      <c r="X22" s="262"/>
      <c r="Y22" s="262"/>
      <c r="Z22" s="262"/>
      <c r="AA22" s="262"/>
      <c r="AB22" s="262"/>
      <c r="AC22" s="262"/>
      <c r="AD22" s="262"/>
      <c r="AE22" s="262"/>
      <c r="AF22" s="128"/>
      <c r="AG22" s="128"/>
      <c r="AH22" s="128"/>
      <c r="AI22" s="128"/>
      <c r="AJ22" s="128"/>
      <c r="AK22" s="128"/>
    </row>
    <row r="23" spans="1:37" x14ac:dyDescent="0.25">
      <c r="A23" s="128"/>
      <c r="B23" s="139"/>
      <c r="C23" s="128"/>
      <c r="D23" s="128"/>
      <c r="E23" s="128"/>
      <c r="F23" s="128"/>
      <c r="G23" s="128"/>
      <c r="H23" s="785"/>
      <c r="I23" s="786"/>
      <c r="J23" s="786"/>
      <c r="K23" s="786"/>
      <c r="L23" s="787"/>
      <c r="M23" s="137"/>
      <c r="N23" s="128"/>
      <c r="O23" s="205"/>
      <c r="P23" s="128"/>
      <c r="Q23" s="262"/>
      <c r="R23" s="262"/>
      <c r="S23" s="262"/>
      <c r="T23" s="262"/>
      <c r="U23" s="262"/>
      <c r="V23" s="262"/>
      <c r="W23" s="262"/>
      <c r="X23" s="262"/>
      <c r="Y23" s="262"/>
      <c r="Z23" s="262"/>
      <c r="AA23" s="262"/>
      <c r="AB23" s="262"/>
      <c r="AC23" s="262"/>
      <c r="AD23" s="262"/>
      <c r="AE23" s="262"/>
      <c r="AF23" s="128"/>
      <c r="AG23" s="128"/>
      <c r="AH23" s="128"/>
      <c r="AI23" s="128"/>
      <c r="AJ23" s="128"/>
      <c r="AK23" s="128"/>
    </row>
    <row r="24" spans="1:37" ht="10.5" customHeight="1" x14ac:dyDescent="0.25">
      <c r="A24" s="128"/>
      <c r="B24" s="139"/>
      <c r="C24" s="128"/>
      <c r="D24" s="128"/>
      <c r="E24" s="128"/>
      <c r="F24" s="128"/>
      <c r="G24" s="128"/>
      <c r="H24" s="128"/>
      <c r="I24" s="128"/>
      <c r="J24" s="128"/>
      <c r="K24" s="128"/>
      <c r="L24" s="128"/>
      <c r="M24" s="137"/>
      <c r="N24" s="128"/>
      <c r="O24" s="205"/>
      <c r="P24" s="128"/>
      <c r="Q24" s="262"/>
      <c r="R24" s="262"/>
      <c r="S24" s="262"/>
      <c r="T24" s="262"/>
      <c r="U24" s="262"/>
      <c r="V24" s="262"/>
      <c r="W24" s="262"/>
      <c r="X24" s="262"/>
      <c r="Y24" s="262"/>
      <c r="Z24" s="262"/>
      <c r="AA24" s="262"/>
      <c r="AB24" s="262"/>
      <c r="AC24" s="262"/>
      <c r="AD24" s="262"/>
      <c r="AE24" s="262"/>
      <c r="AF24" s="128"/>
      <c r="AG24" s="128"/>
      <c r="AH24" s="128"/>
      <c r="AI24" s="128"/>
      <c r="AJ24" s="128"/>
      <c r="AK24" s="128"/>
    </row>
    <row r="25" spans="1:37" ht="18" customHeight="1" x14ac:dyDescent="0.25">
      <c r="A25" s="128"/>
      <c r="B25" s="145" t="s">
        <v>112</v>
      </c>
      <c r="E25" s="197">
        <v>45802</v>
      </c>
      <c r="F25" s="128"/>
      <c r="G25" s="128"/>
      <c r="H25" s="778" t="s">
        <v>111</v>
      </c>
      <c r="I25" s="778"/>
      <c r="J25" s="779"/>
      <c r="K25" s="776">
        <f>K20</f>
        <v>0</v>
      </c>
      <c r="L25" s="777"/>
      <c r="M25" s="137"/>
      <c r="N25" s="128"/>
      <c r="O25" s="128" t="b">
        <f>IF(K25='Budget Template'!W96,TRUE)</f>
        <v>1</v>
      </c>
      <c r="P25" s="128"/>
      <c r="Q25" s="262"/>
      <c r="R25" s="262"/>
      <c r="S25" s="262"/>
      <c r="T25" s="262"/>
      <c r="U25" s="262"/>
      <c r="V25" s="262"/>
      <c r="W25" s="262"/>
      <c r="X25" s="262"/>
      <c r="Y25" s="262"/>
      <c r="Z25" s="262"/>
      <c r="AA25" s="262"/>
      <c r="AB25" s="262"/>
      <c r="AC25" s="262"/>
      <c r="AD25" s="262"/>
      <c r="AE25" s="262"/>
      <c r="AF25" s="128"/>
      <c r="AG25" s="128"/>
      <c r="AH25" s="128"/>
      <c r="AI25" s="128"/>
      <c r="AJ25" s="128"/>
      <c r="AK25" s="128"/>
    </row>
    <row r="26" spans="1:37" ht="9" customHeight="1" x14ac:dyDescent="0.25">
      <c r="A26" s="128"/>
      <c r="B26" s="140"/>
      <c r="C26" s="129"/>
      <c r="D26" s="129"/>
      <c r="E26" s="129"/>
      <c r="F26" s="129"/>
      <c r="G26" s="129"/>
      <c r="H26" s="129"/>
      <c r="I26" s="129"/>
      <c r="J26" s="129"/>
      <c r="K26" s="129"/>
      <c r="L26" s="129"/>
      <c r="M26" s="147"/>
      <c r="N26" s="128"/>
      <c r="O26" s="205"/>
      <c r="P26" s="128"/>
      <c r="Q26" s="262"/>
      <c r="R26" s="262"/>
      <c r="S26" s="262"/>
      <c r="T26" s="262"/>
      <c r="U26" s="262"/>
      <c r="V26" s="262"/>
      <c r="W26" s="262"/>
      <c r="X26" s="262"/>
      <c r="Y26" s="262"/>
      <c r="Z26" s="262"/>
      <c r="AA26" s="262"/>
      <c r="AB26" s="262"/>
      <c r="AC26" s="262"/>
      <c r="AD26" s="262"/>
      <c r="AE26" s="262"/>
      <c r="AF26" s="128"/>
      <c r="AG26" s="128"/>
      <c r="AH26" s="128"/>
      <c r="AI26" s="128"/>
      <c r="AJ26" s="128"/>
      <c r="AK26" s="128"/>
    </row>
    <row r="27" spans="1:37" ht="7.5" customHeight="1" x14ac:dyDescent="0.25">
      <c r="A27" s="128"/>
      <c r="B27" s="139"/>
      <c r="C27" s="128"/>
      <c r="D27" s="128"/>
      <c r="E27" s="128"/>
      <c r="F27" s="128"/>
      <c r="G27" s="128"/>
      <c r="H27" s="128"/>
      <c r="I27" s="128"/>
      <c r="J27" s="128"/>
      <c r="K27" s="128"/>
      <c r="L27" s="128"/>
      <c r="M27" s="137"/>
      <c r="N27" s="128"/>
      <c r="O27" s="205"/>
      <c r="P27" s="128"/>
      <c r="Q27" s="262"/>
      <c r="R27" s="262"/>
      <c r="S27" s="262"/>
      <c r="T27" s="262"/>
      <c r="U27" s="262"/>
      <c r="V27" s="262"/>
      <c r="W27" s="262"/>
      <c r="X27" s="262"/>
      <c r="Y27" s="262"/>
      <c r="Z27" s="262"/>
      <c r="AA27" s="262"/>
      <c r="AB27" s="262"/>
      <c r="AC27" s="262"/>
      <c r="AD27" s="262"/>
      <c r="AE27" s="262"/>
      <c r="AF27" s="128"/>
      <c r="AG27" s="128"/>
      <c r="AH27" s="128"/>
      <c r="AI27" s="128"/>
      <c r="AJ27" s="128"/>
      <c r="AK27" s="128"/>
    </row>
    <row r="28" spans="1:37" ht="15.75" x14ac:dyDescent="0.25">
      <c r="A28" s="128"/>
      <c r="B28" s="141" t="s">
        <v>113</v>
      </c>
      <c r="C28" s="128"/>
      <c r="D28" s="128"/>
      <c r="E28" s="128"/>
      <c r="F28" s="128"/>
      <c r="G28" s="128"/>
      <c r="H28" s="797" t="s">
        <v>100</v>
      </c>
      <c r="I28" s="797"/>
      <c r="J28" s="798"/>
      <c r="K28" s="776">
        <f>K14+K25</f>
        <v>0</v>
      </c>
      <c r="L28" s="777"/>
      <c r="M28" s="137"/>
      <c r="N28" s="128"/>
      <c r="O28" s="128" t="b">
        <f>IF(K28='Budget Template'!W97,TRUE)</f>
        <v>1</v>
      </c>
      <c r="P28" s="128"/>
      <c r="Q28" s="262"/>
      <c r="R28" s="262"/>
      <c r="S28" s="262"/>
      <c r="T28" s="262"/>
      <c r="U28" s="262"/>
      <c r="V28" s="262"/>
      <c r="W28" s="262"/>
      <c r="X28" s="262"/>
      <c r="Y28" s="262"/>
      <c r="Z28" s="262"/>
      <c r="AA28" s="262"/>
      <c r="AB28" s="262"/>
      <c r="AC28" s="262"/>
      <c r="AD28" s="262"/>
      <c r="AE28" s="262"/>
      <c r="AF28" s="128"/>
      <c r="AG28" s="128"/>
      <c r="AH28" s="128"/>
      <c r="AI28" s="128"/>
      <c r="AJ28" s="128"/>
      <c r="AK28" s="128"/>
    </row>
    <row r="29" spans="1:37" ht="6" customHeight="1" x14ac:dyDescent="0.25">
      <c r="A29" s="128"/>
      <c r="B29" s="149"/>
      <c r="C29" s="129"/>
      <c r="D29" s="129"/>
      <c r="E29" s="129"/>
      <c r="F29" s="129"/>
      <c r="G29" s="129"/>
      <c r="H29" s="129"/>
      <c r="I29" s="129"/>
      <c r="J29" s="129"/>
      <c r="K29" s="148"/>
      <c r="L29" s="148"/>
      <c r="M29" s="147"/>
      <c r="N29" s="128"/>
      <c r="O29" s="205"/>
      <c r="P29" s="128"/>
      <c r="Q29" s="262"/>
      <c r="R29" s="262"/>
      <c r="S29" s="262"/>
      <c r="T29" s="262"/>
      <c r="U29" s="262"/>
      <c r="V29" s="262"/>
      <c r="W29" s="262"/>
      <c r="X29" s="262"/>
      <c r="Y29" s="262"/>
      <c r="Z29" s="262"/>
      <c r="AA29" s="262"/>
      <c r="AB29" s="262"/>
      <c r="AC29" s="262"/>
      <c r="AD29" s="262"/>
      <c r="AE29" s="262"/>
      <c r="AF29" s="128"/>
      <c r="AG29" s="128"/>
      <c r="AH29" s="128"/>
      <c r="AI29" s="128"/>
      <c r="AJ29" s="128"/>
      <c r="AK29" s="128"/>
    </row>
    <row r="30" spans="1:37" ht="14.25" customHeight="1" x14ac:dyDescent="0.25">
      <c r="A30" s="128"/>
      <c r="B30" s="140"/>
      <c r="C30" s="129"/>
      <c r="D30" s="129"/>
      <c r="E30" s="129"/>
      <c r="F30" s="129"/>
      <c r="G30" s="129"/>
      <c r="H30" s="129"/>
      <c r="I30" s="129"/>
      <c r="J30" s="129"/>
      <c r="K30" s="129"/>
      <c r="L30" s="129"/>
      <c r="M30" s="147"/>
      <c r="N30" s="128"/>
      <c r="O30" s="205"/>
      <c r="P30" s="128"/>
      <c r="Q30" s="262"/>
      <c r="R30" s="262"/>
      <c r="S30" s="262"/>
      <c r="T30" s="262"/>
      <c r="U30" s="262"/>
      <c r="V30" s="262"/>
      <c r="W30" s="262"/>
      <c r="X30" s="262"/>
      <c r="Y30" s="262"/>
      <c r="Z30" s="262"/>
      <c r="AA30" s="262"/>
      <c r="AB30" s="262"/>
      <c r="AC30" s="262"/>
      <c r="AD30" s="262"/>
      <c r="AE30" s="262"/>
      <c r="AF30" s="128"/>
      <c r="AG30" s="128"/>
      <c r="AH30" s="128"/>
      <c r="AI30" s="128"/>
      <c r="AJ30" s="128"/>
      <c r="AK30" s="128"/>
    </row>
    <row r="31" spans="1:37" x14ac:dyDescent="0.25">
      <c r="A31" s="128"/>
      <c r="B31" s="130"/>
      <c r="C31" s="130"/>
      <c r="D31" s="130"/>
      <c r="E31" s="130"/>
      <c r="F31" s="130"/>
      <c r="G31" s="130"/>
      <c r="H31" s="130"/>
      <c r="I31" s="130"/>
      <c r="J31" s="130"/>
      <c r="K31" s="130"/>
      <c r="L31" s="130"/>
      <c r="M31" s="130"/>
      <c r="N31" s="128"/>
      <c r="O31" s="205"/>
      <c r="P31" s="128"/>
      <c r="Q31" s="262"/>
      <c r="R31" s="262"/>
      <c r="S31" s="262"/>
      <c r="T31" s="262"/>
      <c r="U31" s="262"/>
      <c r="V31" s="262"/>
      <c r="W31" s="262"/>
      <c r="X31" s="262"/>
      <c r="Y31" s="262"/>
      <c r="Z31" s="262"/>
      <c r="AA31" s="262"/>
      <c r="AB31" s="262"/>
      <c r="AC31" s="262"/>
      <c r="AD31" s="262"/>
      <c r="AE31" s="262"/>
      <c r="AF31" s="128"/>
      <c r="AG31" s="128"/>
      <c r="AH31" s="128"/>
      <c r="AI31" s="128"/>
      <c r="AJ31" s="128"/>
      <c r="AK31" s="128"/>
    </row>
    <row r="32" spans="1:37" x14ac:dyDescent="0.25">
      <c r="A32" s="128"/>
      <c r="B32" s="134"/>
      <c r="C32" s="135"/>
      <c r="D32" s="135"/>
      <c r="E32" s="135"/>
      <c r="F32" s="135"/>
      <c r="G32" s="135"/>
      <c r="H32" s="135"/>
      <c r="I32" s="135"/>
      <c r="J32" s="135"/>
      <c r="K32" s="135"/>
      <c r="L32" s="135"/>
      <c r="M32" s="136"/>
      <c r="N32" s="128"/>
      <c r="O32" s="205"/>
      <c r="P32" s="128"/>
      <c r="Q32" s="262"/>
      <c r="R32" s="262"/>
      <c r="S32" s="262"/>
      <c r="T32" s="262"/>
      <c r="U32" s="262"/>
      <c r="V32" s="262"/>
      <c r="W32" s="262"/>
      <c r="X32" s="262"/>
      <c r="Y32" s="262"/>
      <c r="Z32" s="262"/>
      <c r="AA32" s="262"/>
      <c r="AB32" s="262"/>
      <c r="AC32" s="262"/>
      <c r="AD32" s="262"/>
      <c r="AE32" s="262"/>
      <c r="AF32" s="128"/>
      <c r="AG32" s="128"/>
      <c r="AH32" s="128"/>
      <c r="AI32" s="128"/>
      <c r="AJ32" s="128"/>
      <c r="AK32" s="128"/>
    </row>
    <row r="33" spans="1:37" ht="19.5" x14ac:dyDescent="0.25">
      <c r="A33" s="128"/>
      <c r="B33" s="793" t="s">
        <v>116</v>
      </c>
      <c r="C33" s="794"/>
      <c r="D33" s="794"/>
      <c r="E33" s="794"/>
      <c r="F33" s="794"/>
      <c r="G33" s="794"/>
      <c r="H33" s="794"/>
      <c r="I33" s="794"/>
      <c r="J33" s="794"/>
      <c r="K33" s="794"/>
      <c r="L33" s="795"/>
      <c r="M33" s="137"/>
      <c r="N33" s="128"/>
      <c r="O33" s="205"/>
      <c r="P33" s="128"/>
      <c r="Q33" s="262"/>
      <c r="R33" s="262"/>
      <c r="S33" s="262"/>
      <c r="T33" s="262"/>
      <c r="U33" s="262"/>
      <c r="V33" s="262"/>
      <c r="W33" s="262"/>
      <c r="X33" s="262"/>
      <c r="Y33" s="262"/>
      <c r="Z33" s="262"/>
      <c r="AA33" s="262"/>
      <c r="AB33" s="262"/>
      <c r="AC33" s="262"/>
      <c r="AD33" s="262"/>
      <c r="AE33" s="262"/>
      <c r="AF33" s="128"/>
      <c r="AG33" s="128"/>
      <c r="AH33" s="128"/>
      <c r="AI33" s="128"/>
      <c r="AJ33" s="128"/>
      <c r="AK33" s="128"/>
    </row>
    <row r="34" spans="1:37" x14ac:dyDescent="0.25">
      <c r="A34" s="128"/>
      <c r="B34" s="138"/>
      <c r="C34" s="132"/>
      <c r="D34" s="133"/>
      <c r="E34" s="132"/>
      <c r="F34" s="132"/>
      <c r="G34" s="132"/>
      <c r="H34" s="132"/>
      <c r="I34" s="132"/>
      <c r="J34" s="132"/>
      <c r="K34" s="132"/>
      <c r="L34" s="132"/>
      <c r="M34" s="137"/>
      <c r="N34" s="128"/>
      <c r="O34" s="205"/>
      <c r="P34" s="128"/>
      <c r="Q34" s="262"/>
      <c r="R34" s="262"/>
      <c r="S34" s="262"/>
      <c r="T34" s="262"/>
      <c r="U34" s="262"/>
      <c r="V34" s="262"/>
      <c r="W34" s="262"/>
      <c r="X34" s="262"/>
      <c r="Y34" s="262"/>
      <c r="Z34" s="262"/>
      <c r="AA34" s="262"/>
      <c r="AB34" s="262"/>
      <c r="AC34" s="262"/>
      <c r="AD34" s="262"/>
      <c r="AE34" s="262"/>
      <c r="AF34" s="128"/>
      <c r="AG34" s="128"/>
      <c r="AH34" s="128"/>
      <c r="AI34" s="128"/>
      <c r="AJ34" s="128"/>
      <c r="AK34" s="128"/>
    </row>
    <row r="35" spans="1:37" x14ac:dyDescent="0.25">
      <c r="A35" s="128"/>
      <c r="B35" s="139"/>
      <c r="C35" s="128" t="s">
        <v>97</v>
      </c>
      <c r="D35" s="197" t="str">
        <f>'Budget Template'!Z13</f>
        <v/>
      </c>
      <c r="F35" t="s">
        <v>98</v>
      </c>
      <c r="G35" s="197" t="str">
        <f>'Budget Template'!AA13</f>
        <v/>
      </c>
      <c r="H35" s="128"/>
      <c r="I35" s="128"/>
      <c r="J35" s="128"/>
      <c r="K35" s="128"/>
      <c r="L35" s="128"/>
      <c r="M35" s="137"/>
      <c r="N35" s="128"/>
      <c r="O35" s="205"/>
      <c r="P35" s="128"/>
      <c r="Q35" s="262"/>
      <c r="R35" s="262"/>
      <c r="S35" s="262"/>
      <c r="T35" s="262"/>
      <c r="U35" s="262"/>
      <c r="V35" s="262"/>
      <c r="W35" s="262"/>
      <c r="X35" s="262"/>
      <c r="Y35" s="262"/>
      <c r="Z35" s="262"/>
      <c r="AA35" s="262"/>
      <c r="AB35" s="262"/>
      <c r="AC35" s="262"/>
      <c r="AD35" s="262"/>
      <c r="AE35" s="262"/>
      <c r="AF35" s="128"/>
      <c r="AG35" s="128"/>
      <c r="AH35" s="128"/>
      <c r="AI35" s="128"/>
      <c r="AJ35" s="128"/>
      <c r="AK35" s="128"/>
    </row>
    <row r="36" spans="1:37" x14ac:dyDescent="0.25">
      <c r="A36" s="128"/>
      <c r="B36" s="140"/>
      <c r="C36" s="129"/>
      <c r="D36" s="129"/>
      <c r="E36" s="129"/>
      <c r="F36" s="129"/>
      <c r="G36" s="129"/>
      <c r="H36" s="129"/>
      <c r="I36" s="129"/>
      <c r="J36" s="129"/>
      <c r="K36" s="129"/>
      <c r="L36" s="129"/>
      <c r="M36" s="147"/>
      <c r="N36" s="128"/>
      <c r="O36" s="205"/>
      <c r="P36" s="128"/>
      <c r="Q36" s="262"/>
      <c r="R36" s="262"/>
      <c r="S36" s="262"/>
      <c r="T36" s="262"/>
      <c r="U36" s="262"/>
      <c r="V36" s="262"/>
      <c r="W36" s="262"/>
      <c r="X36" s="262"/>
      <c r="Y36" s="262"/>
      <c r="Z36" s="262"/>
      <c r="AA36" s="262"/>
      <c r="AB36" s="262"/>
      <c r="AC36" s="262"/>
      <c r="AD36" s="262"/>
      <c r="AE36" s="262"/>
      <c r="AF36" s="128"/>
      <c r="AG36" s="128"/>
      <c r="AH36" s="128"/>
      <c r="AI36" s="128"/>
      <c r="AJ36" s="128"/>
      <c r="AK36" s="128"/>
    </row>
    <row r="37" spans="1:37" x14ac:dyDescent="0.25">
      <c r="A37" s="128"/>
      <c r="B37" s="139"/>
      <c r="C37" s="128"/>
      <c r="D37" s="128"/>
      <c r="E37" s="128"/>
      <c r="F37" s="128"/>
      <c r="G37" s="128"/>
      <c r="H37" s="128"/>
      <c r="I37" s="128"/>
      <c r="J37" s="128"/>
      <c r="K37" s="796" t="s">
        <v>100</v>
      </c>
      <c r="L37" s="796"/>
      <c r="M37" s="137"/>
      <c r="N37" s="128"/>
      <c r="O37" s="205"/>
      <c r="P37" s="128"/>
      <c r="Q37" s="262"/>
      <c r="R37" s="262"/>
      <c r="S37" s="262"/>
      <c r="T37" s="262"/>
      <c r="U37" s="262"/>
      <c r="V37" s="262"/>
      <c r="W37" s="262"/>
      <c r="X37" s="262"/>
      <c r="Y37" s="262"/>
      <c r="Z37" s="262"/>
      <c r="AA37" s="262"/>
      <c r="AB37" s="262"/>
      <c r="AC37" s="262"/>
      <c r="AD37" s="262"/>
      <c r="AE37" s="262"/>
      <c r="AF37" s="128"/>
      <c r="AG37" s="128"/>
      <c r="AH37" s="128"/>
      <c r="AI37" s="128"/>
      <c r="AJ37" s="128"/>
      <c r="AK37" s="128"/>
    </row>
    <row r="38" spans="1:37" ht="15.75" x14ac:dyDescent="0.25">
      <c r="A38" s="128"/>
      <c r="B38" s="141" t="s">
        <v>99</v>
      </c>
      <c r="C38" s="128"/>
      <c r="D38" s="128"/>
      <c r="E38" s="128"/>
      <c r="F38" s="128"/>
      <c r="G38" s="791" t="s">
        <v>101</v>
      </c>
      <c r="H38" s="791"/>
      <c r="I38" s="791"/>
      <c r="J38" s="792"/>
      <c r="K38" s="780">
        <f>'Budget Template'!AC92</f>
        <v>0</v>
      </c>
      <c r="L38" s="781"/>
      <c r="M38" s="137"/>
      <c r="N38" s="128"/>
      <c r="O38" s="205"/>
      <c r="P38" s="128"/>
      <c r="Q38" s="262"/>
      <c r="R38" s="262"/>
      <c r="S38" s="262"/>
      <c r="T38" s="262"/>
      <c r="U38" s="262"/>
      <c r="V38" s="262"/>
      <c r="W38" s="262"/>
      <c r="X38" s="262"/>
      <c r="Y38" s="262"/>
      <c r="Z38" s="262"/>
      <c r="AA38" s="262"/>
      <c r="AB38" s="262"/>
      <c r="AC38" s="262"/>
      <c r="AD38" s="262"/>
      <c r="AE38" s="262"/>
      <c r="AF38" s="128"/>
      <c r="AG38" s="128"/>
      <c r="AH38" s="128"/>
      <c r="AI38" s="128"/>
      <c r="AJ38" s="128"/>
      <c r="AK38" s="128"/>
    </row>
    <row r="39" spans="1:37" x14ac:dyDescent="0.25">
      <c r="A39" s="128"/>
      <c r="B39" s="142"/>
      <c r="C39" s="128"/>
      <c r="D39" s="128"/>
      <c r="E39" s="128"/>
      <c r="F39" s="128"/>
      <c r="G39" s="128"/>
      <c r="H39" s="128"/>
      <c r="I39" s="128"/>
      <c r="J39" s="128"/>
      <c r="K39" s="128"/>
      <c r="L39" s="128"/>
      <c r="M39" s="137"/>
      <c r="N39" s="128"/>
      <c r="O39" s="205"/>
      <c r="P39" s="128"/>
      <c r="Q39" s="262"/>
      <c r="R39" s="262"/>
      <c r="S39" s="262"/>
      <c r="T39" s="262"/>
      <c r="U39" s="262"/>
      <c r="V39" s="262"/>
      <c r="W39" s="262"/>
      <c r="X39" s="262"/>
      <c r="Y39" s="262"/>
      <c r="Z39" s="262"/>
      <c r="AA39" s="262"/>
      <c r="AB39" s="262"/>
      <c r="AC39" s="262"/>
      <c r="AD39" s="262"/>
      <c r="AE39" s="262"/>
      <c r="AF39" s="128"/>
      <c r="AG39" s="128"/>
      <c r="AH39" s="128"/>
      <c r="AI39" s="128"/>
      <c r="AJ39" s="128"/>
      <c r="AK39" s="128"/>
    </row>
    <row r="40" spans="1:37" x14ac:dyDescent="0.25">
      <c r="A40" s="128"/>
      <c r="B40" s="139"/>
      <c r="C40" s="128"/>
      <c r="D40" s="128"/>
      <c r="E40" s="128"/>
      <c r="F40" s="128"/>
      <c r="G40" s="791" t="s">
        <v>102</v>
      </c>
      <c r="H40" s="791"/>
      <c r="I40" s="791"/>
      <c r="J40" s="792"/>
      <c r="K40" s="780">
        <f>'Budget Template'!AC93</f>
        <v>0</v>
      </c>
      <c r="L40" s="781"/>
      <c r="M40" s="137"/>
      <c r="N40" s="128"/>
      <c r="O40" s="205"/>
      <c r="P40" s="128"/>
      <c r="Q40" s="262"/>
      <c r="R40" s="262"/>
      <c r="S40" s="262"/>
      <c r="T40" s="262"/>
      <c r="U40" s="262"/>
      <c r="V40" s="262"/>
      <c r="W40" s="262"/>
      <c r="X40" s="262"/>
      <c r="Y40" s="262"/>
      <c r="Z40" s="262"/>
      <c r="AA40" s="262"/>
      <c r="AB40" s="262"/>
      <c r="AC40" s="262"/>
      <c r="AD40" s="262"/>
      <c r="AE40" s="262"/>
      <c r="AF40" s="128"/>
      <c r="AG40" s="128"/>
      <c r="AH40" s="128"/>
      <c r="AI40" s="128"/>
      <c r="AJ40" s="128"/>
      <c r="AK40" s="128"/>
    </row>
    <row r="41" spans="1:37" x14ac:dyDescent="0.25">
      <c r="A41" s="128"/>
      <c r="B41" s="139"/>
      <c r="C41" s="128"/>
      <c r="D41" s="128"/>
      <c r="E41" s="128"/>
      <c r="F41" s="128"/>
      <c r="G41" s="128"/>
      <c r="H41" s="128"/>
      <c r="I41" s="128"/>
      <c r="J41" s="128"/>
      <c r="K41" s="128"/>
      <c r="L41" s="128"/>
      <c r="M41" s="137"/>
      <c r="N41" s="128"/>
      <c r="O41" s="205"/>
      <c r="P41" s="128"/>
      <c r="Q41" s="262"/>
      <c r="R41" s="262"/>
      <c r="S41" s="262"/>
      <c r="T41" s="262"/>
      <c r="U41" s="262"/>
      <c r="V41" s="262"/>
      <c r="W41" s="262"/>
      <c r="X41" s="262"/>
      <c r="Y41" s="262"/>
      <c r="Z41" s="262"/>
      <c r="AA41" s="262"/>
      <c r="AB41" s="262"/>
      <c r="AC41" s="262"/>
      <c r="AD41" s="262"/>
      <c r="AE41" s="262"/>
      <c r="AF41" s="128"/>
      <c r="AG41" s="128"/>
      <c r="AH41" s="128"/>
      <c r="AI41" s="128"/>
      <c r="AJ41" s="128"/>
      <c r="AK41" s="128"/>
    </row>
    <row r="42" spans="1:37" x14ac:dyDescent="0.25">
      <c r="A42" s="128"/>
      <c r="B42" s="139"/>
      <c r="C42" s="128"/>
      <c r="D42" s="128"/>
      <c r="E42" s="128"/>
      <c r="F42" s="128"/>
      <c r="G42" s="791" t="s">
        <v>103</v>
      </c>
      <c r="H42" s="791"/>
      <c r="I42" s="791"/>
      <c r="J42" s="792"/>
      <c r="K42" s="780">
        <f>K38+K40</f>
        <v>0</v>
      </c>
      <c r="L42" s="781"/>
      <c r="M42" s="137"/>
      <c r="N42" s="128"/>
      <c r="O42" s="128" t="b">
        <f>IF(K42='Budget Template'!AC94,TRUE)</f>
        <v>1</v>
      </c>
      <c r="P42" s="128"/>
      <c r="Q42" s="262"/>
      <c r="R42" s="262"/>
      <c r="S42" s="262"/>
      <c r="T42" s="262"/>
      <c r="U42" s="262"/>
      <c r="V42" s="262"/>
      <c r="W42" s="262"/>
      <c r="X42" s="262"/>
      <c r="Y42" s="262"/>
      <c r="Z42" s="262"/>
      <c r="AA42" s="262"/>
      <c r="AB42" s="262"/>
      <c r="AC42" s="262"/>
      <c r="AD42" s="262"/>
      <c r="AE42" s="262"/>
      <c r="AF42" s="128"/>
      <c r="AG42" s="128"/>
      <c r="AH42" s="128"/>
      <c r="AI42" s="128"/>
      <c r="AJ42" s="128"/>
      <c r="AK42" s="128"/>
    </row>
    <row r="43" spans="1:37" ht="9" customHeight="1" x14ac:dyDescent="0.25">
      <c r="A43" s="128"/>
      <c r="B43" s="140"/>
      <c r="C43" s="129"/>
      <c r="D43" s="129"/>
      <c r="E43" s="129"/>
      <c r="F43" s="129"/>
      <c r="G43" s="129"/>
      <c r="H43" s="129"/>
      <c r="I43" s="129"/>
      <c r="J43" s="129"/>
      <c r="K43" s="129"/>
      <c r="L43" s="129"/>
      <c r="M43" s="147"/>
      <c r="N43" s="128"/>
      <c r="O43" s="205"/>
      <c r="P43" s="128"/>
      <c r="Q43" s="262"/>
      <c r="R43" s="262"/>
      <c r="S43" s="262"/>
      <c r="T43" s="262"/>
      <c r="U43" s="262"/>
      <c r="V43" s="262"/>
      <c r="W43" s="262"/>
      <c r="X43" s="262"/>
      <c r="Y43" s="262"/>
      <c r="Z43" s="262"/>
      <c r="AA43" s="262"/>
      <c r="AB43" s="262"/>
      <c r="AC43" s="262"/>
      <c r="AD43" s="262"/>
      <c r="AE43" s="262"/>
      <c r="AF43" s="128"/>
      <c r="AG43" s="128"/>
      <c r="AH43" s="128"/>
      <c r="AI43" s="128"/>
      <c r="AJ43" s="128"/>
      <c r="AK43" s="128"/>
    </row>
    <row r="44" spans="1:37" ht="8.25" customHeight="1" x14ac:dyDescent="0.25">
      <c r="A44" s="128"/>
      <c r="B44" s="139"/>
      <c r="C44" s="128"/>
      <c r="D44" s="128"/>
      <c r="E44" s="128"/>
      <c r="F44" s="128"/>
      <c r="G44" s="128"/>
      <c r="H44" s="128"/>
      <c r="I44" s="128"/>
      <c r="J44" s="128"/>
      <c r="K44" s="128"/>
      <c r="L44" s="128"/>
      <c r="M44" s="137"/>
      <c r="N44" s="128"/>
      <c r="O44" s="205"/>
      <c r="P44" s="128"/>
      <c r="Q44" s="262"/>
      <c r="R44" s="262"/>
      <c r="S44" s="262"/>
      <c r="T44" s="262"/>
      <c r="U44" s="262"/>
      <c r="V44" s="262"/>
      <c r="W44" s="262"/>
      <c r="X44" s="262"/>
      <c r="Y44" s="262"/>
      <c r="Z44" s="262"/>
      <c r="AA44" s="262"/>
      <c r="AB44" s="262"/>
      <c r="AC44" s="262"/>
      <c r="AD44" s="262"/>
      <c r="AE44" s="262"/>
      <c r="AF44" s="128"/>
      <c r="AG44" s="128"/>
      <c r="AH44" s="128"/>
      <c r="AI44" s="128"/>
      <c r="AJ44" s="128"/>
      <c r="AK44" s="128"/>
    </row>
    <row r="45" spans="1:37" ht="15.75" x14ac:dyDescent="0.25">
      <c r="A45" s="128"/>
      <c r="B45" s="141" t="s">
        <v>104</v>
      </c>
      <c r="C45" s="128"/>
      <c r="D45" s="128"/>
      <c r="E45" s="128"/>
      <c r="F45" s="128"/>
      <c r="G45" s="151" t="s">
        <v>107</v>
      </c>
      <c r="H45" s="128"/>
      <c r="I45" s="151" t="s">
        <v>108</v>
      </c>
      <c r="J45" s="128"/>
      <c r="K45" s="128"/>
      <c r="L45" s="128"/>
      <c r="M45" s="137"/>
      <c r="N45" s="128"/>
      <c r="O45" s="205"/>
      <c r="P45" s="128"/>
      <c r="Q45" s="262"/>
      <c r="R45" s="262"/>
      <c r="S45" s="262"/>
      <c r="T45" s="262"/>
      <c r="U45" s="262"/>
      <c r="V45" s="262"/>
      <c r="W45" s="262"/>
      <c r="X45" s="262"/>
      <c r="Y45" s="262"/>
      <c r="Z45" s="262"/>
      <c r="AA45" s="262"/>
      <c r="AB45" s="262"/>
      <c r="AC45" s="262"/>
      <c r="AD45" s="262"/>
      <c r="AE45" s="262"/>
      <c r="AF45" s="128"/>
      <c r="AG45" s="128"/>
      <c r="AH45" s="128"/>
      <c r="AI45" s="128"/>
      <c r="AJ45" s="128"/>
      <c r="AK45" s="128"/>
    </row>
    <row r="46" spans="1:37" ht="12" customHeight="1" x14ac:dyDescent="0.25">
      <c r="A46" s="128"/>
      <c r="B46" s="144" t="s">
        <v>105</v>
      </c>
      <c r="C46" s="128"/>
      <c r="D46" s="128"/>
      <c r="E46" s="128"/>
      <c r="F46" s="128"/>
      <c r="G46" s="151" t="s">
        <v>106</v>
      </c>
      <c r="H46" s="128"/>
      <c r="I46" s="151" t="s">
        <v>109</v>
      </c>
      <c r="J46" s="128"/>
      <c r="K46" s="789" t="s">
        <v>100</v>
      </c>
      <c r="L46" s="789"/>
      <c r="M46" s="137"/>
      <c r="N46" s="128"/>
      <c r="O46" s="205"/>
      <c r="P46" s="128"/>
      <c r="Q46" s="262"/>
      <c r="R46" s="262"/>
      <c r="S46" s="262"/>
      <c r="T46" s="262"/>
      <c r="U46" s="262"/>
      <c r="V46" s="262"/>
      <c r="W46" s="262"/>
      <c r="X46" s="262"/>
      <c r="Y46" s="262"/>
      <c r="Z46" s="262"/>
      <c r="AA46" s="262"/>
      <c r="AB46" s="262"/>
      <c r="AC46" s="262"/>
      <c r="AD46" s="262"/>
      <c r="AE46" s="262"/>
      <c r="AF46" s="128"/>
      <c r="AG46" s="128"/>
      <c r="AH46" s="128"/>
      <c r="AI46" s="128"/>
      <c r="AJ46" s="128"/>
      <c r="AK46" s="128"/>
    </row>
    <row r="47" spans="1:37" ht="8.25" customHeight="1" x14ac:dyDescent="0.25">
      <c r="A47" s="128"/>
      <c r="B47" s="144"/>
      <c r="C47" s="128"/>
      <c r="D47" s="128"/>
      <c r="E47" s="128"/>
      <c r="F47" s="128"/>
      <c r="G47" s="143"/>
      <c r="H47" s="128"/>
      <c r="I47" s="143"/>
      <c r="J47" s="128"/>
      <c r="K47" s="128"/>
      <c r="L47" s="128"/>
      <c r="M47" s="137"/>
      <c r="N47" s="128"/>
      <c r="O47" s="205"/>
      <c r="P47" s="128"/>
      <c r="Q47" s="262"/>
      <c r="R47" s="262"/>
      <c r="S47" s="262"/>
      <c r="T47" s="262"/>
      <c r="U47" s="262"/>
      <c r="V47" s="262"/>
      <c r="W47" s="262"/>
      <c r="X47" s="262"/>
      <c r="Y47" s="262"/>
      <c r="Z47" s="262"/>
      <c r="AA47" s="262"/>
      <c r="AB47" s="262"/>
      <c r="AC47" s="262"/>
      <c r="AD47" s="262"/>
      <c r="AE47" s="262"/>
      <c r="AF47" s="128"/>
      <c r="AG47" s="128"/>
      <c r="AH47" s="128"/>
      <c r="AI47" s="128"/>
      <c r="AJ47" s="128"/>
      <c r="AK47" s="128"/>
    </row>
    <row r="48" spans="1:37" x14ac:dyDescent="0.25">
      <c r="A48" s="128"/>
      <c r="B48" s="771" t="s">
        <v>8</v>
      </c>
      <c r="C48" s="772"/>
      <c r="D48" s="772"/>
      <c r="E48" s="773"/>
      <c r="G48" s="198">
        <v>0.57999999999999996</v>
      </c>
      <c r="I48" s="199">
        <f>'Budget Template'!AC95</f>
        <v>0</v>
      </c>
      <c r="K48" s="774">
        <f>I48*G48</f>
        <v>0</v>
      </c>
      <c r="L48" s="775"/>
      <c r="M48" s="137"/>
      <c r="N48" s="128"/>
      <c r="O48" s="205"/>
      <c r="P48" s="128"/>
      <c r="Q48" s="262"/>
      <c r="R48" s="262"/>
      <c r="S48" s="262"/>
      <c r="T48" s="262"/>
      <c r="U48" s="262"/>
      <c r="V48" s="262"/>
      <c r="W48" s="262"/>
      <c r="X48" s="262"/>
      <c r="Y48" s="262"/>
      <c r="Z48" s="262"/>
      <c r="AA48" s="262"/>
      <c r="AB48" s="262"/>
      <c r="AC48" s="262"/>
      <c r="AD48" s="262"/>
      <c r="AE48" s="262"/>
      <c r="AF48" s="128"/>
      <c r="AG48" s="128"/>
      <c r="AH48" s="128"/>
      <c r="AI48" s="128"/>
      <c r="AJ48" s="128"/>
      <c r="AK48" s="128"/>
    </row>
    <row r="49" spans="1:37" ht="9" customHeight="1" x14ac:dyDescent="0.25">
      <c r="A49" s="128"/>
      <c r="B49" s="139"/>
      <c r="C49" s="128"/>
      <c r="D49" s="128"/>
      <c r="E49" s="128"/>
      <c r="F49" s="128"/>
      <c r="G49" s="128"/>
      <c r="H49" s="128"/>
      <c r="I49" s="128"/>
      <c r="J49" s="128"/>
      <c r="K49" s="128"/>
      <c r="L49" s="128"/>
      <c r="M49" s="137"/>
      <c r="N49" s="128"/>
      <c r="O49" s="205"/>
      <c r="P49" s="128"/>
      <c r="Q49" s="262"/>
      <c r="R49" s="262"/>
      <c r="S49" s="262"/>
      <c r="T49" s="262"/>
      <c r="U49" s="262"/>
      <c r="V49" s="262"/>
      <c r="W49" s="262"/>
      <c r="X49" s="262"/>
      <c r="Y49" s="262"/>
      <c r="Z49" s="262"/>
      <c r="AA49" s="262"/>
      <c r="AB49" s="262"/>
      <c r="AC49" s="262"/>
      <c r="AD49" s="262"/>
      <c r="AE49" s="262"/>
      <c r="AF49" s="128"/>
      <c r="AG49" s="128"/>
      <c r="AH49" s="128"/>
      <c r="AI49" s="128"/>
      <c r="AJ49" s="128"/>
      <c r="AK49" s="128"/>
    </row>
    <row r="50" spans="1:37" x14ac:dyDescent="0.25">
      <c r="A50" s="128"/>
      <c r="B50" s="139"/>
      <c r="C50" s="143" t="s">
        <v>110</v>
      </c>
      <c r="D50" s="128"/>
      <c r="E50" s="128"/>
      <c r="F50" s="128"/>
      <c r="G50" s="128"/>
      <c r="H50" s="782" t="s">
        <v>380</v>
      </c>
      <c r="I50" s="783"/>
      <c r="J50" s="783"/>
      <c r="K50" s="783"/>
      <c r="L50" s="784"/>
      <c r="M50" s="137"/>
      <c r="N50" s="128"/>
      <c r="O50" s="205"/>
      <c r="P50" s="128"/>
      <c r="Q50" s="262"/>
      <c r="R50" s="262"/>
      <c r="S50" s="262"/>
      <c r="T50" s="262"/>
      <c r="U50" s="262"/>
      <c r="V50" s="262"/>
      <c r="W50" s="262"/>
      <c r="X50" s="262"/>
      <c r="Y50" s="262"/>
      <c r="Z50" s="262"/>
      <c r="AA50" s="262"/>
      <c r="AB50" s="262"/>
      <c r="AC50" s="262"/>
      <c r="AD50" s="262"/>
      <c r="AE50" s="262"/>
      <c r="AF50" s="128"/>
      <c r="AG50" s="128"/>
      <c r="AH50" s="128"/>
      <c r="AI50" s="128"/>
      <c r="AJ50" s="128"/>
      <c r="AK50" s="128"/>
    </row>
    <row r="51" spans="1:37" x14ac:dyDescent="0.25">
      <c r="A51" s="128"/>
      <c r="B51" s="139"/>
      <c r="C51" s="128"/>
      <c r="D51" s="128"/>
      <c r="E51" s="128"/>
      <c r="F51" s="128"/>
      <c r="G51" s="128"/>
      <c r="H51" s="785"/>
      <c r="I51" s="786"/>
      <c r="J51" s="786"/>
      <c r="K51" s="786"/>
      <c r="L51" s="787"/>
      <c r="M51" s="137"/>
      <c r="N51" s="128"/>
      <c r="O51" s="205"/>
      <c r="P51" s="128"/>
      <c r="Q51" s="262"/>
      <c r="R51" s="262"/>
      <c r="S51" s="262"/>
      <c r="T51" s="262"/>
      <c r="U51" s="262"/>
      <c r="V51" s="262"/>
      <c r="W51" s="262"/>
      <c r="X51" s="262"/>
      <c r="Y51" s="262"/>
      <c r="Z51" s="262"/>
      <c r="AA51" s="262"/>
      <c r="AB51" s="262"/>
      <c r="AC51" s="262"/>
      <c r="AD51" s="262"/>
      <c r="AE51" s="262"/>
      <c r="AF51" s="128"/>
      <c r="AG51" s="128"/>
      <c r="AH51" s="128"/>
      <c r="AI51" s="128"/>
      <c r="AJ51" s="128"/>
      <c r="AK51" s="128"/>
    </row>
    <row r="52" spans="1:37" x14ac:dyDescent="0.25">
      <c r="A52" s="128"/>
      <c r="B52" s="139"/>
      <c r="C52" s="128"/>
      <c r="D52" s="128"/>
      <c r="E52" s="128"/>
      <c r="F52" s="128"/>
      <c r="G52" s="128"/>
      <c r="H52" s="128"/>
      <c r="I52" s="128"/>
      <c r="J52" s="128"/>
      <c r="K52" s="128"/>
      <c r="L52" s="128"/>
      <c r="M52" s="137"/>
      <c r="N52" s="128"/>
      <c r="O52" s="205"/>
      <c r="P52" s="128"/>
      <c r="Q52" s="262"/>
      <c r="R52" s="262"/>
      <c r="S52" s="262"/>
      <c r="T52" s="262"/>
      <c r="U52" s="262"/>
      <c r="V52" s="262"/>
      <c r="W52" s="262"/>
      <c r="X52" s="262"/>
      <c r="Y52" s="262"/>
      <c r="Z52" s="262"/>
      <c r="AA52" s="262"/>
      <c r="AB52" s="262"/>
      <c r="AC52" s="262"/>
      <c r="AD52" s="262"/>
      <c r="AE52" s="262"/>
      <c r="AF52" s="128"/>
      <c r="AG52" s="128"/>
      <c r="AH52" s="128"/>
      <c r="AI52" s="128"/>
      <c r="AJ52" s="128"/>
      <c r="AK52" s="128"/>
    </row>
    <row r="53" spans="1:37" x14ac:dyDescent="0.25">
      <c r="A53" s="128"/>
      <c r="B53" s="145" t="s">
        <v>112</v>
      </c>
      <c r="E53" s="197">
        <v>45467</v>
      </c>
      <c r="F53" s="128"/>
      <c r="G53" s="128"/>
      <c r="H53" s="778" t="s">
        <v>111</v>
      </c>
      <c r="I53" s="778"/>
      <c r="J53" s="779"/>
      <c r="K53" s="776">
        <f>K48</f>
        <v>0</v>
      </c>
      <c r="L53" s="777"/>
      <c r="M53" s="137"/>
      <c r="N53" s="128"/>
      <c r="O53" s="128" t="b">
        <f>IF(K53='Budget Template'!AC96,TRUE)</f>
        <v>1</v>
      </c>
      <c r="P53" s="128"/>
      <c r="Q53" s="262"/>
      <c r="R53" s="262"/>
      <c r="S53" s="262"/>
      <c r="T53" s="262"/>
      <c r="U53" s="262"/>
      <c r="V53" s="262"/>
      <c r="W53" s="262"/>
      <c r="X53" s="262"/>
      <c r="Y53" s="262"/>
      <c r="Z53" s="262"/>
      <c r="AA53" s="262"/>
      <c r="AB53" s="262"/>
      <c r="AC53" s="262"/>
      <c r="AD53" s="262"/>
      <c r="AE53" s="262"/>
      <c r="AF53" s="128"/>
      <c r="AG53" s="128"/>
      <c r="AH53" s="128"/>
      <c r="AI53" s="128"/>
      <c r="AJ53" s="128"/>
      <c r="AK53" s="128"/>
    </row>
    <row r="54" spans="1:37" x14ac:dyDescent="0.25">
      <c r="A54" s="128"/>
      <c r="B54" s="140"/>
      <c r="C54" s="129"/>
      <c r="D54" s="129"/>
      <c r="E54" s="129"/>
      <c r="F54" s="129"/>
      <c r="G54" s="129"/>
      <c r="H54" s="129"/>
      <c r="I54" s="129"/>
      <c r="J54" s="129"/>
      <c r="K54" s="129"/>
      <c r="L54" s="129"/>
      <c r="M54" s="147"/>
      <c r="N54" s="128"/>
      <c r="O54" s="205"/>
      <c r="P54" s="128"/>
      <c r="Q54" s="262"/>
      <c r="R54" s="262"/>
      <c r="S54" s="262"/>
      <c r="T54" s="262"/>
      <c r="U54" s="262"/>
      <c r="V54" s="262"/>
      <c r="W54" s="262"/>
      <c r="X54" s="262"/>
      <c r="Y54" s="262"/>
      <c r="Z54" s="262"/>
      <c r="AA54" s="262"/>
      <c r="AB54" s="262"/>
      <c r="AC54" s="262"/>
      <c r="AD54" s="262"/>
      <c r="AE54" s="262"/>
      <c r="AF54" s="128"/>
      <c r="AG54" s="128"/>
      <c r="AH54" s="128"/>
      <c r="AI54" s="128"/>
      <c r="AJ54" s="128"/>
      <c r="AK54" s="128"/>
    </row>
    <row r="55" spans="1:37" x14ac:dyDescent="0.25">
      <c r="A55" s="128"/>
      <c r="B55" s="139"/>
      <c r="C55" s="128"/>
      <c r="D55" s="128"/>
      <c r="E55" s="128"/>
      <c r="F55" s="128"/>
      <c r="G55" s="128"/>
      <c r="H55" s="128"/>
      <c r="I55" s="128"/>
      <c r="J55" s="128"/>
      <c r="K55" s="128"/>
      <c r="L55" s="128"/>
      <c r="M55" s="137"/>
      <c r="N55" s="128"/>
      <c r="O55" s="205"/>
      <c r="P55" s="128"/>
      <c r="Q55" s="262"/>
      <c r="R55" s="262"/>
      <c r="S55" s="262"/>
      <c r="T55" s="262"/>
      <c r="U55" s="262"/>
      <c r="V55" s="262"/>
      <c r="W55" s="262"/>
      <c r="X55" s="262"/>
      <c r="Y55" s="262"/>
      <c r="Z55" s="262"/>
      <c r="AA55" s="262"/>
      <c r="AB55" s="262"/>
      <c r="AC55" s="262"/>
      <c r="AD55" s="262"/>
      <c r="AE55" s="262"/>
      <c r="AF55" s="128"/>
      <c r="AG55" s="128"/>
      <c r="AH55" s="128"/>
      <c r="AI55" s="128"/>
      <c r="AJ55" s="128"/>
      <c r="AK55" s="128"/>
    </row>
    <row r="56" spans="1:37" ht="15.75" x14ac:dyDescent="0.25">
      <c r="A56" s="128"/>
      <c r="B56" s="141" t="s">
        <v>113</v>
      </c>
      <c r="C56" s="128"/>
      <c r="D56" s="128"/>
      <c r="E56" s="128"/>
      <c r="F56" s="128"/>
      <c r="G56" s="128"/>
      <c r="H56" s="797" t="s">
        <v>100</v>
      </c>
      <c r="I56" s="797"/>
      <c r="J56" s="798"/>
      <c r="K56" s="776">
        <f>K42+K53</f>
        <v>0</v>
      </c>
      <c r="L56" s="777"/>
      <c r="M56" s="137"/>
      <c r="N56" s="128"/>
      <c r="O56" s="128" t="b">
        <f>IF(K56='Budget Template'!AC97,TRUE)</f>
        <v>1</v>
      </c>
      <c r="P56" s="128"/>
      <c r="Q56" s="262"/>
      <c r="R56" s="262"/>
      <c r="S56" s="262"/>
      <c r="T56" s="262"/>
      <c r="U56" s="262"/>
      <c r="V56" s="262"/>
      <c r="W56" s="262"/>
      <c r="X56" s="262"/>
      <c r="Y56" s="262"/>
      <c r="Z56" s="262"/>
      <c r="AA56" s="262"/>
      <c r="AB56" s="262"/>
      <c r="AC56" s="262"/>
      <c r="AD56" s="262"/>
      <c r="AE56" s="262"/>
      <c r="AF56" s="128"/>
      <c r="AG56" s="128"/>
      <c r="AH56" s="128"/>
      <c r="AI56" s="128"/>
      <c r="AJ56" s="128"/>
      <c r="AK56" s="128"/>
    </row>
    <row r="57" spans="1:37" ht="15.75" x14ac:dyDescent="0.25">
      <c r="A57" s="128"/>
      <c r="B57" s="149"/>
      <c r="C57" s="129"/>
      <c r="D57" s="129"/>
      <c r="E57" s="129"/>
      <c r="F57" s="129"/>
      <c r="G57" s="129"/>
      <c r="H57" s="129"/>
      <c r="I57" s="129"/>
      <c r="J57" s="129"/>
      <c r="K57" s="148"/>
      <c r="L57" s="148"/>
      <c r="M57" s="147"/>
      <c r="N57" s="128"/>
      <c r="O57" s="205"/>
      <c r="P57" s="128"/>
      <c r="Q57" s="262"/>
      <c r="R57" s="262"/>
      <c r="S57" s="262"/>
      <c r="T57" s="262"/>
      <c r="U57" s="262"/>
      <c r="V57" s="262"/>
      <c r="W57" s="262"/>
      <c r="X57" s="262"/>
      <c r="Y57" s="262"/>
      <c r="Z57" s="262"/>
      <c r="AA57" s="262"/>
      <c r="AB57" s="262"/>
      <c r="AC57" s="262"/>
      <c r="AD57" s="262"/>
      <c r="AE57" s="262"/>
      <c r="AF57" s="128"/>
      <c r="AG57" s="128"/>
      <c r="AH57" s="128"/>
      <c r="AI57" s="128"/>
      <c r="AJ57" s="128"/>
      <c r="AK57" s="128"/>
    </row>
    <row r="58" spans="1:37" x14ac:dyDescent="0.25">
      <c r="A58" s="128"/>
      <c r="B58" s="140"/>
      <c r="C58" s="129"/>
      <c r="D58" s="129"/>
      <c r="E58" s="129"/>
      <c r="F58" s="129"/>
      <c r="G58" s="129"/>
      <c r="H58" s="129"/>
      <c r="I58" s="129"/>
      <c r="J58" s="129"/>
      <c r="K58" s="129"/>
      <c r="L58" s="129"/>
      <c r="M58" s="147"/>
      <c r="N58" s="128"/>
      <c r="O58" s="205"/>
      <c r="P58" s="128"/>
      <c r="Q58" s="262"/>
      <c r="R58" s="262"/>
      <c r="S58" s="262"/>
      <c r="T58" s="262"/>
      <c r="U58" s="262"/>
      <c r="V58" s="262"/>
      <c r="W58" s="262"/>
      <c r="X58" s="262"/>
      <c r="Y58" s="262"/>
      <c r="Z58" s="262"/>
      <c r="AA58" s="262"/>
      <c r="AB58" s="262"/>
      <c r="AC58" s="262"/>
      <c r="AD58" s="262"/>
      <c r="AE58" s="262"/>
      <c r="AF58" s="128"/>
      <c r="AG58" s="128"/>
      <c r="AH58" s="128"/>
      <c r="AI58" s="128"/>
      <c r="AJ58" s="128"/>
      <c r="AK58" s="128"/>
    </row>
    <row r="59" spans="1:37" x14ac:dyDescent="0.25">
      <c r="A59" s="128"/>
      <c r="B59" s="130"/>
      <c r="C59" s="130"/>
      <c r="D59" s="130"/>
      <c r="E59" s="130"/>
      <c r="F59" s="130"/>
      <c r="G59" s="130"/>
      <c r="H59" s="130"/>
      <c r="I59" s="130"/>
      <c r="J59" s="130"/>
      <c r="K59" s="130"/>
      <c r="L59" s="130"/>
      <c r="M59" s="130"/>
      <c r="N59" s="128"/>
      <c r="O59" s="205"/>
      <c r="P59" s="128"/>
      <c r="Q59" s="262"/>
      <c r="R59" s="262"/>
      <c r="S59" s="262"/>
      <c r="T59" s="262"/>
      <c r="U59" s="262"/>
      <c r="V59" s="262"/>
      <c r="W59" s="262"/>
      <c r="X59" s="262"/>
      <c r="Y59" s="262"/>
      <c r="Z59" s="262"/>
      <c r="AA59" s="262"/>
      <c r="AB59" s="262"/>
      <c r="AC59" s="262"/>
      <c r="AD59" s="262"/>
      <c r="AE59" s="262"/>
      <c r="AF59" s="128"/>
      <c r="AG59" s="128"/>
      <c r="AH59" s="128"/>
      <c r="AI59" s="128"/>
      <c r="AJ59" s="128"/>
      <c r="AK59" s="128"/>
    </row>
    <row r="60" spans="1:37" x14ac:dyDescent="0.25">
      <c r="A60" s="128"/>
      <c r="B60" s="134"/>
      <c r="C60" s="135"/>
      <c r="D60" s="135"/>
      <c r="E60" s="135"/>
      <c r="F60" s="135"/>
      <c r="G60" s="135"/>
      <c r="H60" s="135"/>
      <c r="I60" s="135"/>
      <c r="J60" s="135"/>
      <c r="K60" s="135"/>
      <c r="L60" s="135"/>
      <c r="M60" s="136"/>
      <c r="N60" s="128"/>
      <c r="O60" s="205"/>
      <c r="P60" s="128"/>
      <c r="Q60" s="262"/>
      <c r="R60" s="262"/>
      <c r="S60" s="262"/>
      <c r="T60" s="262"/>
      <c r="U60" s="262"/>
      <c r="V60" s="262"/>
      <c r="W60" s="262"/>
      <c r="X60" s="262"/>
      <c r="Y60" s="262"/>
      <c r="Z60" s="262"/>
      <c r="AA60" s="262"/>
      <c r="AB60" s="262"/>
      <c r="AC60" s="262"/>
      <c r="AD60" s="262"/>
      <c r="AE60" s="262"/>
      <c r="AF60" s="128"/>
      <c r="AG60" s="128"/>
      <c r="AH60" s="128"/>
      <c r="AI60" s="128"/>
      <c r="AJ60" s="128"/>
      <c r="AK60" s="128"/>
    </row>
    <row r="61" spans="1:37" ht="19.5" x14ac:dyDescent="0.25">
      <c r="A61" s="128"/>
      <c r="B61" s="793" t="s">
        <v>117</v>
      </c>
      <c r="C61" s="794"/>
      <c r="D61" s="794"/>
      <c r="E61" s="794"/>
      <c r="F61" s="794"/>
      <c r="G61" s="794"/>
      <c r="H61" s="794"/>
      <c r="I61" s="794"/>
      <c r="J61" s="794"/>
      <c r="K61" s="794"/>
      <c r="L61" s="795"/>
      <c r="M61" s="137"/>
      <c r="N61" s="128"/>
      <c r="O61" s="205"/>
      <c r="P61" s="128"/>
      <c r="Q61" s="262"/>
      <c r="R61" s="262"/>
      <c r="S61" s="262"/>
      <c r="T61" s="262"/>
      <c r="U61" s="262"/>
      <c r="V61" s="262"/>
      <c r="W61" s="262"/>
      <c r="X61" s="262"/>
      <c r="Y61" s="262"/>
      <c r="Z61" s="262"/>
      <c r="AA61" s="262"/>
      <c r="AB61" s="262"/>
      <c r="AC61" s="262"/>
      <c r="AD61" s="262"/>
      <c r="AE61" s="262"/>
      <c r="AF61" s="128"/>
      <c r="AG61" s="128"/>
      <c r="AH61" s="128"/>
      <c r="AI61" s="128"/>
      <c r="AJ61" s="128"/>
      <c r="AK61" s="128"/>
    </row>
    <row r="62" spans="1:37" x14ac:dyDescent="0.25">
      <c r="A62" s="128"/>
      <c r="B62" s="138"/>
      <c r="C62" s="132"/>
      <c r="D62" s="133"/>
      <c r="E62" s="132"/>
      <c r="F62" s="132"/>
      <c r="G62" s="132"/>
      <c r="H62" s="132"/>
      <c r="I62" s="132"/>
      <c r="J62" s="132"/>
      <c r="K62" s="132"/>
      <c r="L62" s="132"/>
      <c r="M62" s="137"/>
      <c r="N62" s="128"/>
      <c r="O62" s="205"/>
      <c r="P62" s="128"/>
      <c r="Q62" s="262"/>
      <c r="R62" s="262"/>
      <c r="S62" s="262"/>
      <c r="T62" s="262"/>
      <c r="U62" s="262"/>
      <c r="V62" s="262"/>
      <c r="W62" s="262"/>
      <c r="X62" s="262"/>
      <c r="Y62" s="262"/>
      <c r="Z62" s="262"/>
      <c r="AA62" s="262"/>
      <c r="AB62" s="262"/>
      <c r="AC62" s="262"/>
      <c r="AD62" s="262"/>
      <c r="AE62" s="262"/>
      <c r="AF62" s="128"/>
      <c r="AG62" s="128"/>
      <c r="AH62" s="128"/>
      <c r="AI62" s="128"/>
      <c r="AJ62" s="128"/>
      <c r="AK62" s="128"/>
    </row>
    <row r="63" spans="1:37" x14ac:dyDescent="0.25">
      <c r="A63" s="128"/>
      <c r="B63" s="139"/>
      <c r="C63" s="128" t="s">
        <v>97</v>
      </c>
      <c r="D63" s="197" t="str">
        <f>'Budget Template'!AF13</f>
        <v/>
      </c>
      <c r="F63" t="s">
        <v>98</v>
      </c>
      <c r="G63" s="197" t="str">
        <f>'Budget Template'!AG13</f>
        <v/>
      </c>
      <c r="H63" s="128"/>
      <c r="I63" s="128"/>
      <c r="J63" s="128"/>
      <c r="K63" s="128"/>
      <c r="L63" s="128"/>
      <c r="M63" s="137"/>
      <c r="N63" s="128"/>
      <c r="O63" s="205"/>
      <c r="P63" s="128"/>
      <c r="Q63" s="262"/>
      <c r="R63" s="262"/>
      <c r="S63" s="262"/>
      <c r="T63" s="262"/>
      <c r="U63" s="262"/>
      <c r="V63" s="262"/>
      <c r="W63" s="262"/>
      <c r="X63" s="262"/>
      <c r="Y63" s="262"/>
      <c r="Z63" s="262"/>
      <c r="AA63" s="262"/>
      <c r="AB63" s="262"/>
      <c r="AC63" s="262"/>
      <c r="AD63" s="262"/>
      <c r="AE63" s="262"/>
      <c r="AF63" s="128"/>
      <c r="AG63" s="128"/>
      <c r="AH63" s="128"/>
      <c r="AI63" s="128"/>
      <c r="AJ63" s="128"/>
      <c r="AK63" s="128"/>
    </row>
    <row r="64" spans="1:37" x14ac:dyDescent="0.25">
      <c r="A64" s="128"/>
      <c r="B64" s="140"/>
      <c r="C64" s="129"/>
      <c r="D64" s="129"/>
      <c r="E64" s="129"/>
      <c r="F64" s="129"/>
      <c r="G64" s="129"/>
      <c r="H64" s="129"/>
      <c r="I64" s="129"/>
      <c r="J64" s="129"/>
      <c r="K64" s="129"/>
      <c r="L64" s="129"/>
      <c r="M64" s="147"/>
      <c r="N64" s="128"/>
      <c r="O64" s="205"/>
      <c r="P64" s="128"/>
      <c r="Q64" s="262"/>
      <c r="R64" s="262"/>
      <c r="S64" s="262"/>
      <c r="T64" s="262"/>
      <c r="U64" s="262"/>
      <c r="V64" s="262"/>
      <c r="W64" s="262"/>
      <c r="X64" s="262"/>
      <c r="Y64" s="262"/>
      <c r="Z64" s="262"/>
      <c r="AA64" s="262"/>
      <c r="AB64" s="262"/>
      <c r="AC64" s="262"/>
      <c r="AD64" s="262"/>
      <c r="AE64" s="262"/>
      <c r="AF64" s="128"/>
      <c r="AG64" s="128"/>
      <c r="AH64" s="128"/>
      <c r="AI64" s="128"/>
      <c r="AJ64" s="128"/>
      <c r="AK64" s="128"/>
    </row>
    <row r="65" spans="1:37" x14ac:dyDescent="0.25">
      <c r="A65" s="128"/>
      <c r="B65" s="139"/>
      <c r="C65" s="128"/>
      <c r="D65" s="128"/>
      <c r="E65" s="128"/>
      <c r="F65" s="128"/>
      <c r="G65" s="128"/>
      <c r="H65" s="128"/>
      <c r="I65" s="128"/>
      <c r="J65" s="128"/>
      <c r="K65" s="796" t="s">
        <v>100</v>
      </c>
      <c r="L65" s="796"/>
      <c r="M65" s="137"/>
      <c r="N65" s="128"/>
      <c r="O65" s="205"/>
      <c r="P65" s="128"/>
      <c r="Q65" s="262"/>
      <c r="R65" s="262"/>
      <c r="S65" s="262"/>
      <c r="T65" s="262"/>
      <c r="U65" s="262"/>
      <c r="V65" s="262"/>
      <c r="W65" s="262"/>
      <c r="X65" s="262"/>
      <c r="Y65" s="262"/>
      <c r="Z65" s="262"/>
      <c r="AA65" s="262"/>
      <c r="AB65" s="262"/>
      <c r="AC65" s="262"/>
      <c r="AD65" s="262"/>
      <c r="AE65" s="262"/>
      <c r="AF65" s="128"/>
      <c r="AG65" s="128"/>
      <c r="AH65" s="128"/>
      <c r="AI65" s="128"/>
      <c r="AJ65" s="128"/>
      <c r="AK65" s="128"/>
    </row>
    <row r="66" spans="1:37" ht="15.75" x14ac:dyDescent="0.25">
      <c r="A66" s="128"/>
      <c r="B66" s="141" t="s">
        <v>99</v>
      </c>
      <c r="C66" s="128"/>
      <c r="D66" s="128"/>
      <c r="E66" s="128"/>
      <c r="F66" s="128"/>
      <c r="G66" s="791" t="s">
        <v>101</v>
      </c>
      <c r="H66" s="791"/>
      <c r="I66" s="791"/>
      <c r="J66" s="792"/>
      <c r="K66" s="780">
        <f>'Budget Template'!AI92</f>
        <v>0</v>
      </c>
      <c r="L66" s="781"/>
      <c r="M66" s="137"/>
      <c r="N66" s="128"/>
      <c r="O66" s="205"/>
      <c r="P66" s="128"/>
      <c r="Q66" s="262"/>
      <c r="R66" s="262"/>
      <c r="S66" s="262"/>
      <c r="T66" s="262"/>
      <c r="U66" s="262"/>
      <c r="V66" s="262"/>
      <c r="W66" s="262"/>
      <c r="X66" s="262"/>
      <c r="Y66" s="262"/>
      <c r="Z66" s="262"/>
      <c r="AA66" s="262"/>
      <c r="AB66" s="262"/>
      <c r="AC66" s="262"/>
      <c r="AD66" s="262"/>
      <c r="AE66" s="262"/>
      <c r="AF66" s="128"/>
      <c r="AG66" s="128"/>
      <c r="AH66" s="128"/>
      <c r="AI66" s="128"/>
      <c r="AJ66" s="128"/>
      <c r="AK66" s="128"/>
    </row>
    <row r="67" spans="1:37" x14ac:dyDescent="0.25">
      <c r="A67" s="128"/>
      <c r="B67" s="142"/>
      <c r="C67" s="128"/>
      <c r="D67" s="128"/>
      <c r="E67" s="128"/>
      <c r="F67" s="128"/>
      <c r="G67" s="128"/>
      <c r="H67" s="128"/>
      <c r="I67" s="128"/>
      <c r="J67" s="128"/>
      <c r="K67" s="128"/>
      <c r="L67" s="128"/>
      <c r="M67" s="137"/>
      <c r="N67" s="128"/>
      <c r="O67" s="205"/>
      <c r="P67" s="128"/>
      <c r="Q67" s="262"/>
      <c r="R67" s="262"/>
      <c r="S67" s="262"/>
      <c r="T67" s="262"/>
      <c r="U67" s="262"/>
      <c r="V67" s="262"/>
      <c r="W67" s="262"/>
      <c r="X67" s="262"/>
      <c r="Y67" s="262"/>
      <c r="Z67" s="262"/>
      <c r="AA67" s="262"/>
      <c r="AB67" s="262"/>
      <c r="AC67" s="262"/>
      <c r="AD67" s="262"/>
      <c r="AE67" s="262"/>
      <c r="AF67" s="128"/>
      <c r="AG67" s="128"/>
      <c r="AH67" s="128"/>
      <c r="AI67" s="128"/>
      <c r="AJ67" s="128"/>
      <c r="AK67" s="128"/>
    </row>
    <row r="68" spans="1:37" x14ac:dyDescent="0.25">
      <c r="A68" s="128"/>
      <c r="B68" s="139"/>
      <c r="C68" s="128"/>
      <c r="D68" s="128"/>
      <c r="E68" s="128"/>
      <c r="F68" s="128"/>
      <c r="G68" s="791" t="s">
        <v>102</v>
      </c>
      <c r="H68" s="791"/>
      <c r="I68" s="791"/>
      <c r="J68" s="792"/>
      <c r="K68" s="780">
        <f>'Budget Template'!AI93</f>
        <v>0</v>
      </c>
      <c r="L68" s="781"/>
      <c r="M68" s="137"/>
      <c r="N68" s="128"/>
      <c r="O68" s="205"/>
      <c r="P68" s="128"/>
      <c r="Q68" s="262"/>
      <c r="R68" s="262"/>
      <c r="S68" s="262"/>
      <c r="T68" s="262"/>
      <c r="U68" s="262"/>
      <c r="V68" s="262"/>
      <c r="W68" s="262"/>
      <c r="X68" s="262"/>
      <c r="Y68" s="262"/>
      <c r="Z68" s="262"/>
      <c r="AA68" s="262"/>
      <c r="AB68" s="262"/>
      <c r="AC68" s="262"/>
      <c r="AD68" s="262"/>
      <c r="AE68" s="262"/>
      <c r="AF68" s="128"/>
      <c r="AG68" s="128"/>
      <c r="AH68" s="128"/>
      <c r="AI68" s="128"/>
      <c r="AJ68" s="128"/>
      <c r="AK68" s="128"/>
    </row>
    <row r="69" spans="1:37" x14ac:dyDescent="0.25">
      <c r="A69" s="128"/>
      <c r="B69" s="139"/>
      <c r="C69" s="128"/>
      <c r="D69" s="128"/>
      <c r="E69" s="128"/>
      <c r="F69" s="128"/>
      <c r="G69" s="128"/>
      <c r="H69" s="128"/>
      <c r="I69" s="128"/>
      <c r="J69" s="128"/>
      <c r="K69" s="128"/>
      <c r="L69" s="128"/>
      <c r="M69" s="137"/>
      <c r="N69" s="128"/>
      <c r="O69" s="205"/>
      <c r="P69" s="128"/>
      <c r="Q69" s="262"/>
      <c r="R69" s="262"/>
      <c r="S69" s="262"/>
      <c r="T69" s="262"/>
      <c r="U69" s="262"/>
      <c r="V69" s="262"/>
      <c r="W69" s="262"/>
      <c r="X69" s="262"/>
      <c r="Y69" s="262"/>
      <c r="Z69" s="262"/>
      <c r="AA69" s="262"/>
      <c r="AB69" s="262"/>
      <c r="AC69" s="262"/>
      <c r="AD69" s="262"/>
      <c r="AE69" s="262"/>
      <c r="AF69" s="128"/>
      <c r="AG69" s="128"/>
      <c r="AH69" s="128"/>
      <c r="AI69" s="128"/>
      <c r="AJ69" s="128"/>
      <c r="AK69" s="128"/>
    </row>
    <row r="70" spans="1:37" x14ac:dyDescent="0.25">
      <c r="A70" s="128"/>
      <c r="B70" s="139"/>
      <c r="C70" s="128"/>
      <c r="D70" s="128"/>
      <c r="E70" s="128"/>
      <c r="F70" s="128"/>
      <c r="G70" s="791" t="s">
        <v>103</v>
      </c>
      <c r="H70" s="791"/>
      <c r="I70" s="791"/>
      <c r="J70" s="792"/>
      <c r="K70" s="780">
        <f>K66+K68</f>
        <v>0</v>
      </c>
      <c r="L70" s="781"/>
      <c r="M70" s="137"/>
      <c r="N70" s="128"/>
      <c r="O70" s="128" t="b">
        <f>IF(K70='Budget Template'!AI94,TRUE)</f>
        <v>1</v>
      </c>
      <c r="P70" s="128"/>
      <c r="Q70" s="262"/>
      <c r="R70" s="262"/>
      <c r="S70" s="262"/>
      <c r="T70" s="262"/>
      <c r="U70" s="262"/>
      <c r="V70" s="262"/>
      <c r="W70" s="262"/>
      <c r="X70" s="262"/>
      <c r="Y70" s="262"/>
      <c r="Z70" s="262"/>
      <c r="AA70" s="262"/>
      <c r="AB70" s="262"/>
      <c r="AC70" s="262"/>
      <c r="AD70" s="262"/>
      <c r="AE70" s="262"/>
      <c r="AF70" s="128"/>
      <c r="AG70" s="128"/>
      <c r="AH70" s="128"/>
      <c r="AI70" s="128"/>
      <c r="AJ70" s="128"/>
      <c r="AK70" s="128"/>
    </row>
    <row r="71" spans="1:37" x14ac:dyDescent="0.25">
      <c r="A71" s="128"/>
      <c r="B71" s="140"/>
      <c r="C71" s="129"/>
      <c r="D71" s="129"/>
      <c r="E71" s="129"/>
      <c r="F71" s="129"/>
      <c r="G71" s="129"/>
      <c r="H71" s="129"/>
      <c r="I71" s="129"/>
      <c r="J71" s="129"/>
      <c r="K71" s="129"/>
      <c r="L71" s="129"/>
      <c r="M71" s="147"/>
      <c r="N71" s="128"/>
      <c r="O71" s="205"/>
      <c r="P71" s="128"/>
      <c r="Q71" s="262"/>
      <c r="R71" s="262"/>
      <c r="S71" s="262"/>
      <c r="T71" s="262"/>
      <c r="U71" s="262"/>
      <c r="V71" s="262"/>
      <c r="W71" s="262"/>
      <c r="X71" s="262"/>
      <c r="Y71" s="262"/>
      <c r="Z71" s="262"/>
      <c r="AA71" s="262"/>
      <c r="AB71" s="262"/>
      <c r="AC71" s="262"/>
      <c r="AD71" s="262"/>
      <c r="AE71" s="262"/>
      <c r="AF71" s="128"/>
      <c r="AG71" s="128"/>
      <c r="AH71" s="128"/>
      <c r="AI71" s="128"/>
      <c r="AJ71" s="128"/>
      <c r="AK71" s="128"/>
    </row>
    <row r="72" spans="1:37" x14ac:dyDescent="0.25">
      <c r="A72" s="128"/>
      <c r="B72" s="139"/>
      <c r="C72" s="128"/>
      <c r="D72" s="128"/>
      <c r="E72" s="128"/>
      <c r="F72" s="128"/>
      <c r="G72" s="128"/>
      <c r="H72" s="128"/>
      <c r="I72" s="128"/>
      <c r="J72" s="128"/>
      <c r="K72" s="128"/>
      <c r="L72" s="128"/>
      <c r="M72" s="137"/>
      <c r="N72" s="128"/>
      <c r="O72" s="205"/>
      <c r="P72" s="128"/>
      <c r="Q72" s="262"/>
      <c r="R72" s="262"/>
      <c r="S72" s="262"/>
      <c r="T72" s="262"/>
      <c r="U72" s="262"/>
      <c r="V72" s="262"/>
      <c r="W72" s="262"/>
      <c r="X72" s="262"/>
      <c r="Y72" s="262"/>
      <c r="Z72" s="262"/>
      <c r="AA72" s="262"/>
      <c r="AB72" s="262"/>
      <c r="AC72" s="262"/>
      <c r="AD72" s="262"/>
      <c r="AE72" s="262"/>
      <c r="AF72" s="128"/>
      <c r="AG72" s="128"/>
      <c r="AH72" s="128"/>
      <c r="AI72" s="128"/>
      <c r="AJ72" s="128"/>
      <c r="AK72" s="128"/>
    </row>
    <row r="73" spans="1:37" ht="15.75" x14ac:dyDescent="0.25">
      <c r="A73" s="128"/>
      <c r="B73" s="141" t="s">
        <v>104</v>
      </c>
      <c r="C73" s="128"/>
      <c r="D73" s="128"/>
      <c r="E73" s="128"/>
      <c r="F73" s="128"/>
      <c r="G73" s="151" t="s">
        <v>107</v>
      </c>
      <c r="H73" s="128"/>
      <c r="I73" s="151" t="s">
        <v>108</v>
      </c>
      <c r="J73" s="128"/>
      <c r="K73" s="128"/>
      <c r="L73" s="128"/>
      <c r="M73" s="137"/>
      <c r="N73" s="128"/>
      <c r="O73" s="205"/>
      <c r="P73" s="128"/>
      <c r="Q73" s="262"/>
      <c r="R73" s="262"/>
      <c r="S73" s="262"/>
      <c r="T73" s="262"/>
      <c r="U73" s="262"/>
      <c r="V73" s="262"/>
      <c r="W73" s="262"/>
      <c r="X73" s="262"/>
      <c r="Y73" s="262"/>
      <c r="Z73" s="262"/>
      <c r="AA73" s="262"/>
      <c r="AB73" s="262"/>
      <c r="AC73" s="262"/>
      <c r="AD73" s="262"/>
      <c r="AE73" s="262"/>
      <c r="AF73" s="128"/>
      <c r="AG73" s="128"/>
      <c r="AH73" s="128"/>
      <c r="AI73" s="128"/>
      <c r="AJ73" s="128"/>
      <c r="AK73" s="128"/>
    </row>
    <row r="74" spans="1:37" x14ac:dyDescent="0.25">
      <c r="A74" s="128"/>
      <c r="B74" s="144" t="s">
        <v>105</v>
      </c>
      <c r="C74" s="128"/>
      <c r="D74" s="128"/>
      <c r="E74" s="128"/>
      <c r="F74" s="128"/>
      <c r="G74" s="151" t="s">
        <v>106</v>
      </c>
      <c r="H74" s="128"/>
      <c r="I74" s="151" t="s">
        <v>109</v>
      </c>
      <c r="J74" s="128"/>
      <c r="K74" s="789" t="s">
        <v>100</v>
      </c>
      <c r="L74" s="789"/>
      <c r="M74" s="137"/>
      <c r="N74" s="128"/>
      <c r="O74" s="205"/>
      <c r="P74" s="128"/>
      <c r="Q74" s="262"/>
      <c r="R74" s="262"/>
      <c r="S74" s="262"/>
      <c r="T74" s="262"/>
      <c r="U74" s="262"/>
      <c r="V74" s="262"/>
      <c r="W74" s="262"/>
      <c r="X74" s="262"/>
      <c r="Y74" s="262"/>
      <c r="Z74" s="262"/>
      <c r="AA74" s="262"/>
      <c r="AB74" s="262"/>
      <c r="AC74" s="262"/>
      <c r="AD74" s="262"/>
      <c r="AE74" s="262"/>
      <c r="AF74" s="128"/>
      <c r="AG74" s="128"/>
      <c r="AH74" s="128"/>
      <c r="AI74" s="128"/>
      <c r="AJ74" s="128"/>
      <c r="AK74" s="128"/>
    </row>
    <row r="75" spans="1:37" x14ac:dyDescent="0.25">
      <c r="A75" s="128"/>
      <c r="B75" s="144"/>
      <c r="C75" s="128"/>
      <c r="D75" s="128"/>
      <c r="E75" s="128"/>
      <c r="F75" s="128"/>
      <c r="G75" s="143"/>
      <c r="H75" s="128"/>
      <c r="I75" s="143"/>
      <c r="J75" s="128"/>
      <c r="K75" s="128"/>
      <c r="L75" s="128"/>
      <c r="M75" s="137"/>
      <c r="N75" s="128"/>
      <c r="O75" s="205"/>
      <c r="P75" s="128"/>
      <c r="Q75" s="262"/>
      <c r="R75" s="262"/>
      <c r="S75" s="262"/>
      <c r="T75" s="262"/>
      <c r="U75" s="262"/>
      <c r="V75" s="262"/>
      <c r="W75" s="262"/>
      <c r="X75" s="262"/>
      <c r="Y75" s="262"/>
      <c r="Z75" s="262"/>
      <c r="AA75" s="262"/>
      <c r="AB75" s="262"/>
      <c r="AC75" s="262"/>
      <c r="AD75" s="262"/>
      <c r="AE75" s="262"/>
      <c r="AF75" s="128"/>
      <c r="AG75" s="128"/>
      <c r="AH75" s="128"/>
      <c r="AI75" s="128"/>
      <c r="AJ75" s="128"/>
      <c r="AK75" s="128"/>
    </row>
    <row r="76" spans="1:37" x14ac:dyDescent="0.25">
      <c r="A76" s="128"/>
      <c r="B76" s="771" t="s">
        <v>8</v>
      </c>
      <c r="C76" s="772"/>
      <c r="D76" s="772"/>
      <c r="E76" s="773"/>
      <c r="G76" s="198">
        <v>0.57999999999999996</v>
      </c>
      <c r="I76" s="199">
        <f>'Budget Template'!AI95</f>
        <v>0</v>
      </c>
      <c r="K76" s="774">
        <f>I76*G76</f>
        <v>0</v>
      </c>
      <c r="L76" s="775"/>
      <c r="M76" s="137"/>
      <c r="N76" s="128"/>
      <c r="O76" s="205"/>
      <c r="P76" s="128"/>
      <c r="Q76" s="262"/>
      <c r="R76" s="262"/>
      <c r="S76" s="262"/>
      <c r="T76" s="262"/>
      <c r="U76" s="262"/>
      <c r="V76" s="262"/>
      <c r="W76" s="262"/>
      <c r="X76" s="262"/>
      <c r="Y76" s="262"/>
      <c r="Z76" s="262"/>
      <c r="AA76" s="262"/>
      <c r="AB76" s="262"/>
      <c r="AC76" s="262"/>
      <c r="AD76" s="262"/>
      <c r="AE76" s="262"/>
      <c r="AF76" s="128"/>
      <c r="AG76" s="128"/>
      <c r="AH76" s="128"/>
      <c r="AI76" s="128"/>
      <c r="AJ76" s="128"/>
      <c r="AK76" s="128"/>
    </row>
    <row r="77" spans="1:37" x14ac:dyDescent="0.25">
      <c r="A77" s="128"/>
      <c r="B77" s="139"/>
      <c r="C77" s="128"/>
      <c r="D77" s="128"/>
      <c r="E77" s="128"/>
      <c r="F77" s="128"/>
      <c r="G77" s="128"/>
      <c r="H77" s="128"/>
      <c r="I77" s="128"/>
      <c r="J77" s="128"/>
      <c r="K77" s="128"/>
      <c r="L77" s="128"/>
      <c r="M77" s="137"/>
      <c r="N77" s="128"/>
      <c r="O77" s="205"/>
      <c r="P77" s="128"/>
      <c r="Q77" s="262"/>
      <c r="R77" s="262"/>
      <c r="S77" s="262"/>
      <c r="T77" s="262"/>
      <c r="U77" s="262"/>
      <c r="V77" s="262"/>
      <c r="W77" s="262"/>
      <c r="X77" s="262"/>
      <c r="Y77" s="262"/>
      <c r="Z77" s="262"/>
      <c r="AA77" s="262"/>
      <c r="AB77" s="262"/>
      <c r="AC77" s="262"/>
      <c r="AD77" s="262"/>
      <c r="AE77" s="262"/>
      <c r="AF77" s="128"/>
      <c r="AG77" s="128"/>
      <c r="AH77" s="128"/>
      <c r="AI77" s="128"/>
      <c r="AJ77" s="128"/>
      <c r="AK77" s="128"/>
    </row>
    <row r="78" spans="1:37" x14ac:dyDescent="0.25">
      <c r="A78" s="128"/>
      <c r="B78" s="139"/>
      <c r="C78" s="143" t="s">
        <v>110</v>
      </c>
      <c r="D78" s="128"/>
      <c r="E78" s="128"/>
      <c r="F78" s="128"/>
      <c r="G78" s="128"/>
      <c r="H78" s="782" t="s">
        <v>380</v>
      </c>
      <c r="I78" s="783"/>
      <c r="J78" s="783"/>
      <c r="K78" s="783"/>
      <c r="L78" s="784"/>
      <c r="M78" s="137"/>
      <c r="N78" s="128"/>
      <c r="O78" s="205"/>
      <c r="P78" s="128"/>
      <c r="Q78" s="262"/>
      <c r="R78" s="262"/>
      <c r="S78" s="262"/>
      <c r="T78" s="262"/>
      <c r="U78" s="262"/>
      <c r="V78" s="262"/>
      <c r="W78" s="262"/>
      <c r="X78" s="262"/>
      <c r="Y78" s="262"/>
      <c r="Z78" s="262"/>
      <c r="AA78" s="262"/>
      <c r="AB78" s="262"/>
      <c r="AC78" s="262"/>
      <c r="AD78" s="262"/>
      <c r="AE78" s="262"/>
      <c r="AF78" s="128"/>
      <c r="AG78" s="128"/>
      <c r="AH78" s="128"/>
      <c r="AI78" s="128"/>
      <c r="AJ78" s="128"/>
      <c r="AK78" s="128"/>
    </row>
    <row r="79" spans="1:37" x14ac:dyDescent="0.25">
      <c r="A79" s="128"/>
      <c r="B79" s="139"/>
      <c r="C79" s="128"/>
      <c r="D79" s="128"/>
      <c r="E79" s="128"/>
      <c r="F79" s="128"/>
      <c r="G79" s="128"/>
      <c r="H79" s="785"/>
      <c r="I79" s="786"/>
      <c r="J79" s="786"/>
      <c r="K79" s="786"/>
      <c r="L79" s="787"/>
      <c r="M79" s="137"/>
      <c r="N79" s="128"/>
      <c r="O79" s="205"/>
      <c r="P79" s="128"/>
      <c r="Q79" s="262"/>
      <c r="R79" s="262"/>
      <c r="S79" s="262"/>
      <c r="T79" s="262"/>
      <c r="U79" s="262"/>
      <c r="V79" s="262"/>
      <c r="W79" s="262"/>
      <c r="X79" s="262"/>
      <c r="Y79" s="262"/>
      <c r="Z79" s="262"/>
      <c r="AA79" s="262"/>
      <c r="AB79" s="262"/>
      <c r="AC79" s="262"/>
      <c r="AD79" s="262"/>
      <c r="AE79" s="262"/>
      <c r="AF79" s="128"/>
      <c r="AG79" s="128"/>
      <c r="AH79" s="128"/>
      <c r="AI79" s="128"/>
      <c r="AJ79" s="128"/>
      <c r="AK79" s="128"/>
    </row>
    <row r="80" spans="1:37" x14ac:dyDescent="0.25">
      <c r="A80" s="128"/>
      <c r="B80" s="139"/>
      <c r="C80" s="128"/>
      <c r="D80" s="128"/>
      <c r="E80" s="128"/>
      <c r="F80" s="128"/>
      <c r="G80" s="128"/>
      <c r="H80" s="128"/>
      <c r="I80" s="128"/>
      <c r="J80" s="128"/>
      <c r="K80" s="128"/>
      <c r="L80" s="128"/>
      <c r="M80" s="137"/>
      <c r="N80" s="128"/>
      <c r="O80" s="205"/>
      <c r="P80" s="128"/>
      <c r="Q80" s="262"/>
      <c r="R80" s="262"/>
      <c r="S80" s="262"/>
      <c r="T80" s="262"/>
      <c r="U80" s="262"/>
      <c r="V80" s="262"/>
      <c r="W80" s="262"/>
      <c r="X80" s="262"/>
      <c r="Y80" s="262"/>
      <c r="Z80" s="262"/>
      <c r="AA80" s="262"/>
      <c r="AB80" s="262"/>
      <c r="AC80" s="262"/>
      <c r="AD80" s="262"/>
      <c r="AE80" s="262"/>
      <c r="AF80" s="128"/>
      <c r="AG80" s="128"/>
      <c r="AH80" s="128"/>
      <c r="AI80" s="128"/>
      <c r="AJ80" s="128"/>
      <c r="AK80" s="128"/>
    </row>
    <row r="81" spans="1:37" x14ac:dyDescent="0.25">
      <c r="A81" s="128"/>
      <c r="B81" s="145" t="s">
        <v>112</v>
      </c>
      <c r="E81" s="197">
        <v>45467</v>
      </c>
      <c r="F81" s="128"/>
      <c r="G81" s="128"/>
      <c r="H81" s="778" t="s">
        <v>111</v>
      </c>
      <c r="I81" s="778"/>
      <c r="J81" s="779"/>
      <c r="K81" s="776">
        <f>K76</f>
        <v>0</v>
      </c>
      <c r="L81" s="777"/>
      <c r="M81" s="137"/>
      <c r="N81" s="128"/>
      <c r="O81" s="128" t="b">
        <f>IF(K81='Budget Template'!AI96,TRUE)</f>
        <v>1</v>
      </c>
      <c r="P81" s="128"/>
      <c r="Q81" s="262"/>
      <c r="R81" s="262"/>
      <c r="S81" s="262"/>
      <c r="T81" s="262"/>
      <c r="U81" s="262"/>
      <c r="V81" s="262"/>
      <c r="W81" s="262"/>
      <c r="X81" s="262"/>
      <c r="Y81" s="262"/>
      <c r="Z81" s="262"/>
      <c r="AA81" s="262"/>
      <c r="AB81" s="262"/>
      <c r="AC81" s="262"/>
      <c r="AD81" s="262"/>
      <c r="AE81" s="262"/>
      <c r="AF81" s="128"/>
      <c r="AG81" s="128"/>
      <c r="AH81" s="128"/>
      <c r="AI81" s="128"/>
      <c r="AJ81" s="128"/>
      <c r="AK81" s="128"/>
    </row>
    <row r="82" spans="1:37" x14ac:dyDescent="0.25">
      <c r="A82" s="128"/>
      <c r="B82" s="140"/>
      <c r="C82" s="129"/>
      <c r="D82" s="129"/>
      <c r="E82" s="129"/>
      <c r="F82" s="129"/>
      <c r="G82" s="129"/>
      <c r="H82" s="129"/>
      <c r="I82" s="129"/>
      <c r="J82" s="129"/>
      <c r="K82" s="129"/>
      <c r="L82" s="129"/>
      <c r="M82" s="147"/>
      <c r="N82" s="128"/>
      <c r="O82" s="205"/>
      <c r="P82" s="128"/>
      <c r="Q82" s="262"/>
      <c r="R82" s="262"/>
      <c r="S82" s="262"/>
      <c r="T82" s="262"/>
      <c r="U82" s="262"/>
      <c r="V82" s="262"/>
      <c r="W82" s="262"/>
      <c r="X82" s="262"/>
      <c r="Y82" s="262"/>
      <c r="Z82" s="262"/>
      <c r="AA82" s="262"/>
      <c r="AB82" s="262"/>
      <c r="AC82" s="262"/>
      <c r="AD82" s="262"/>
      <c r="AE82" s="262"/>
      <c r="AF82" s="128"/>
      <c r="AG82" s="128"/>
      <c r="AH82" s="128"/>
      <c r="AI82" s="128"/>
      <c r="AJ82" s="128"/>
      <c r="AK82" s="128"/>
    </row>
    <row r="83" spans="1:37" x14ac:dyDescent="0.25">
      <c r="A83" s="128"/>
      <c r="B83" s="139"/>
      <c r="C83" s="128"/>
      <c r="D83" s="128"/>
      <c r="E83" s="128"/>
      <c r="F83" s="128"/>
      <c r="G83" s="128"/>
      <c r="H83" s="128"/>
      <c r="I83" s="128"/>
      <c r="J83" s="128"/>
      <c r="K83" s="128"/>
      <c r="L83" s="128"/>
      <c r="M83" s="137"/>
      <c r="N83" s="128"/>
      <c r="O83" s="205"/>
      <c r="P83" s="128"/>
      <c r="Q83" s="262"/>
      <c r="R83" s="262"/>
      <c r="S83" s="262"/>
      <c r="T83" s="262"/>
      <c r="U83" s="262"/>
      <c r="V83" s="262"/>
      <c r="W83" s="262"/>
      <c r="X83" s="262"/>
      <c r="Y83" s="262"/>
      <c r="Z83" s="262"/>
      <c r="AA83" s="262"/>
      <c r="AB83" s="262"/>
      <c r="AC83" s="262"/>
      <c r="AD83" s="262"/>
      <c r="AE83" s="262"/>
      <c r="AF83" s="128"/>
      <c r="AG83" s="128"/>
      <c r="AH83" s="128"/>
      <c r="AI83" s="128"/>
      <c r="AJ83" s="128"/>
      <c r="AK83" s="128"/>
    </row>
    <row r="84" spans="1:37" ht="15.75" x14ac:dyDescent="0.25">
      <c r="A84" s="128"/>
      <c r="B84" s="141" t="s">
        <v>113</v>
      </c>
      <c r="C84" s="128"/>
      <c r="D84" s="128"/>
      <c r="E84" s="128"/>
      <c r="F84" s="128"/>
      <c r="G84" s="128"/>
      <c r="H84" s="797" t="s">
        <v>100</v>
      </c>
      <c r="I84" s="797"/>
      <c r="J84" s="798"/>
      <c r="K84" s="776">
        <f>K70+K81</f>
        <v>0</v>
      </c>
      <c r="L84" s="777"/>
      <c r="M84" s="137"/>
      <c r="N84" s="128"/>
      <c r="O84" s="128" t="b">
        <f>IF(K84='Budget Template'!AI97,TRUE)</f>
        <v>1</v>
      </c>
      <c r="P84" s="128"/>
      <c r="Q84" s="262"/>
      <c r="R84" s="262"/>
      <c r="S84" s="262"/>
      <c r="T84" s="262"/>
      <c r="U84" s="262"/>
      <c r="V84" s="262"/>
      <c r="W84" s="262"/>
      <c r="X84" s="262"/>
      <c r="Y84" s="262"/>
      <c r="Z84" s="262"/>
      <c r="AA84" s="262"/>
      <c r="AB84" s="262"/>
      <c r="AC84" s="262"/>
      <c r="AD84" s="262"/>
      <c r="AE84" s="262"/>
      <c r="AF84" s="128"/>
      <c r="AG84" s="128"/>
      <c r="AH84" s="128"/>
      <c r="AI84" s="128"/>
      <c r="AJ84" s="128"/>
      <c r="AK84" s="128"/>
    </row>
    <row r="85" spans="1:37" ht="15.75" x14ac:dyDescent="0.25">
      <c r="A85" s="128"/>
      <c r="B85" s="149"/>
      <c r="C85" s="129"/>
      <c r="D85" s="129"/>
      <c r="E85" s="129"/>
      <c r="F85" s="129"/>
      <c r="G85" s="129"/>
      <c r="H85" s="129"/>
      <c r="I85" s="129"/>
      <c r="J85" s="129"/>
      <c r="K85" s="148"/>
      <c r="L85" s="148"/>
      <c r="M85" s="147"/>
      <c r="N85" s="128"/>
      <c r="O85" s="205"/>
      <c r="P85" s="128"/>
      <c r="Q85" s="262"/>
      <c r="R85" s="262"/>
      <c r="S85" s="262"/>
      <c r="T85" s="262"/>
      <c r="U85" s="262"/>
      <c r="V85" s="262"/>
      <c r="W85" s="262"/>
      <c r="X85" s="262"/>
      <c r="Y85" s="262"/>
      <c r="Z85" s="262"/>
      <c r="AA85" s="262"/>
      <c r="AB85" s="262"/>
      <c r="AC85" s="262"/>
      <c r="AD85" s="262"/>
      <c r="AE85" s="262"/>
      <c r="AF85" s="128"/>
      <c r="AG85" s="128"/>
      <c r="AH85" s="128"/>
      <c r="AI85" s="128"/>
      <c r="AJ85" s="128"/>
      <c r="AK85" s="128"/>
    </row>
    <row r="86" spans="1:37" x14ac:dyDescent="0.25">
      <c r="A86" s="128"/>
      <c r="B86" s="140"/>
      <c r="C86" s="129"/>
      <c r="D86" s="129"/>
      <c r="E86" s="129"/>
      <c r="F86" s="129"/>
      <c r="G86" s="129"/>
      <c r="H86" s="129"/>
      <c r="I86" s="129"/>
      <c r="J86" s="129"/>
      <c r="K86" s="129"/>
      <c r="L86" s="129"/>
      <c r="M86" s="147"/>
      <c r="N86" s="128"/>
      <c r="O86" s="205"/>
      <c r="P86" s="128"/>
      <c r="Q86" s="262"/>
      <c r="R86" s="262"/>
      <c r="S86" s="262"/>
      <c r="T86" s="262"/>
      <c r="U86" s="262"/>
      <c r="V86" s="262"/>
      <c r="W86" s="262"/>
      <c r="X86" s="262"/>
      <c r="Y86" s="262"/>
      <c r="Z86" s="262"/>
      <c r="AA86" s="262"/>
      <c r="AB86" s="262"/>
      <c r="AC86" s="262"/>
      <c r="AD86" s="262"/>
      <c r="AE86" s="262"/>
      <c r="AF86" s="128"/>
      <c r="AG86" s="128"/>
      <c r="AH86" s="128"/>
      <c r="AI86" s="128"/>
      <c r="AJ86" s="128"/>
      <c r="AK86" s="128"/>
    </row>
    <row r="87" spans="1:37" x14ac:dyDescent="0.25">
      <c r="A87" s="128"/>
      <c r="B87" s="128"/>
      <c r="C87" s="128"/>
      <c r="D87" s="128"/>
      <c r="E87" s="128"/>
      <c r="F87" s="128"/>
      <c r="G87" s="128"/>
      <c r="H87" s="128"/>
      <c r="I87" s="128"/>
      <c r="J87" s="128"/>
      <c r="K87" s="128"/>
      <c r="L87" s="128"/>
      <c r="M87" s="128"/>
      <c r="N87" s="128"/>
      <c r="O87" s="128"/>
      <c r="P87" s="128"/>
      <c r="Q87" s="262"/>
      <c r="R87" s="262"/>
      <c r="S87" s="262"/>
      <c r="T87" s="262"/>
      <c r="U87" s="262"/>
      <c r="V87" s="262"/>
      <c r="W87" s="262"/>
      <c r="X87" s="262"/>
      <c r="Y87" s="262"/>
      <c r="Z87" s="262"/>
      <c r="AA87" s="262"/>
      <c r="AB87" s="262"/>
      <c r="AC87" s="262"/>
      <c r="AD87" s="262"/>
      <c r="AE87" s="262"/>
      <c r="AF87" s="128"/>
      <c r="AG87" s="128"/>
      <c r="AH87" s="128"/>
      <c r="AI87" s="128"/>
      <c r="AJ87" s="128"/>
      <c r="AK87" s="128"/>
    </row>
    <row r="88" spans="1:37" x14ac:dyDescent="0.2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128"/>
      <c r="AG88" s="128"/>
      <c r="AH88" s="128"/>
      <c r="AI88" s="128"/>
      <c r="AJ88" s="128"/>
      <c r="AK88" s="128"/>
    </row>
    <row r="89" spans="1:37" x14ac:dyDescent="0.2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128"/>
      <c r="AG89" s="128"/>
      <c r="AH89" s="128"/>
      <c r="AI89" s="128"/>
      <c r="AJ89" s="128"/>
      <c r="AK89" s="128"/>
    </row>
    <row r="90" spans="1:37" x14ac:dyDescent="0.2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128"/>
      <c r="AG90" s="128"/>
      <c r="AH90" s="128"/>
      <c r="AI90" s="128"/>
      <c r="AJ90" s="128"/>
      <c r="AK90" s="128"/>
    </row>
    <row r="91" spans="1:37" x14ac:dyDescent="0.2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128"/>
      <c r="AG91" s="128"/>
      <c r="AH91" s="128"/>
      <c r="AI91" s="128"/>
      <c r="AJ91" s="128"/>
      <c r="AK91" s="128"/>
    </row>
    <row r="92" spans="1:37" x14ac:dyDescent="0.2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128"/>
      <c r="AG92" s="128"/>
      <c r="AH92" s="128"/>
      <c r="AI92" s="128"/>
      <c r="AJ92" s="128"/>
      <c r="AK92" s="128"/>
    </row>
    <row r="93" spans="1:37" x14ac:dyDescent="0.2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128"/>
      <c r="AG93" s="128"/>
      <c r="AH93" s="128"/>
      <c r="AI93" s="128"/>
      <c r="AJ93" s="128"/>
      <c r="AK93" s="128"/>
    </row>
    <row r="94" spans="1:37" x14ac:dyDescent="0.2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128"/>
      <c r="AG94" s="128"/>
      <c r="AH94" s="128"/>
      <c r="AI94" s="128"/>
      <c r="AJ94" s="128"/>
      <c r="AK94" s="128"/>
    </row>
    <row r="95" spans="1:37" x14ac:dyDescent="0.2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128"/>
      <c r="AG95" s="128"/>
      <c r="AH95" s="128"/>
      <c r="AI95" s="128"/>
      <c r="AJ95" s="128"/>
      <c r="AK95" s="128"/>
    </row>
    <row r="96" spans="1:37" x14ac:dyDescent="0.2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128"/>
      <c r="AG96" s="128"/>
      <c r="AH96" s="128"/>
      <c r="AI96" s="128"/>
      <c r="AJ96" s="128"/>
      <c r="AK96" s="128"/>
    </row>
    <row r="97" spans="1:37" x14ac:dyDescent="0.25">
      <c r="A97" s="262"/>
      <c r="B97" s="262"/>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128"/>
      <c r="AG97" s="128"/>
      <c r="AH97" s="128"/>
      <c r="AI97" s="128"/>
      <c r="AJ97" s="128"/>
      <c r="AK97" s="128"/>
    </row>
    <row r="98" spans="1:37" x14ac:dyDescent="0.25">
      <c r="A98" s="262"/>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128"/>
      <c r="AG98" s="128"/>
      <c r="AH98" s="128"/>
      <c r="AI98" s="128"/>
      <c r="AJ98" s="128"/>
      <c r="AK98" s="128"/>
    </row>
    <row r="99" spans="1:37" x14ac:dyDescent="0.25">
      <c r="A99" s="262"/>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128"/>
      <c r="AG99" s="128"/>
      <c r="AH99" s="128"/>
      <c r="AI99" s="128"/>
      <c r="AJ99" s="128"/>
      <c r="AK99" s="128"/>
    </row>
    <row r="100" spans="1:37" x14ac:dyDescent="0.25">
      <c r="A100" s="262"/>
      <c r="B100" s="262"/>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128"/>
      <c r="AG100" s="128"/>
      <c r="AH100" s="128"/>
      <c r="AI100" s="128"/>
      <c r="AJ100" s="128"/>
      <c r="AK100" s="128"/>
    </row>
    <row r="101" spans="1:37" x14ac:dyDescent="0.25">
      <c r="A101" s="262"/>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128"/>
      <c r="AG101" s="128"/>
      <c r="AH101" s="128"/>
      <c r="AI101" s="128"/>
      <c r="AJ101" s="128"/>
      <c r="AK101" s="128"/>
    </row>
    <row r="102" spans="1:37" x14ac:dyDescent="0.25">
      <c r="A102" s="262"/>
      <c r="B102" s="262"/>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128"/>
      <c r="AG102" s="128"/>
      <c r="AH102" s="128"/>
      <c r="AI102" s="128"/>
      <c r="AJ102" s="128"/>
      <c r="AK102" s="128"/>
    </row>
    <row r="103" spans="1:37" x14ac:dyDescent="0.25">
      <c r="A103" s="262"/>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128"/>
      <c r="AG103" s="128"/>
      <c r="AH103" s="128"/>
      <c r="AI103" s="128"/>
      <c r="AJ103" s="128"/>
      <c r="AK103" s="128"/>
    </row>
    <row r="104" spans="1:37" x14ac:dyDescent="0.25">
      <c r="A104" s="262"/>
      <c r="B104" s="262"/>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128"/>
      <c r="AG104" s="128"/>
      <c r="AH104" s="128"/>
      <c r="AI104" s="128"/>
      <c r="AJ104" s="128"/>
      <c r="AK104" s="128"/>
    </row>
    <row r="105" spans="1:37" x14ac:dyDescent="0.25">
      <c r="A105" s="262"/>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128"/>
      <c r="AG105" s="128"/>
      <c r="AH105" s="128"/>
      <c r="AI105" s="128"/>
      <c r="AJ105" s="128"/>
      <c r="AK105" s="128"/>
    </row>
    <row r="106" spans="1:37" x14ac:dyDescent="0.25">
      <c r="A106" s="262"/>
      <c r="B106" s="262"/>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128"/>
      <c r="AG106" s="128"/>
      <c r="AH106" s="128"/>
      <c r="AI106" s="128"/>
      <c r="AJ106" s="128"/>
      <c r="AK106" s="128"/>
    </row>
    <row r="107" spans="1:37" x14ac:dyDescent="0.25">
      <c r="A107" s="262"/>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128"/>
      <c r="AG107" s="128"/>
      <c r="AH107" s="128"/>
      <c r="AI107" s="128"/>
      <c r="AJ107" s="128"/>
      <c r="AK107" s="128"/>
    </row>
    <row r="108" spans="1:37" x14ac:dyDescent="0.25">
      <c r="A108" s="262"/>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128"/>
      <c r="AG108" s="128"/>
      <c r="AH108" s="128"/>
      <c r="AI108" s="128"/>
      <c r="AJ108" s="128"/>
      <c r="AK108" s="128"/>
    </row>
    <row r="109" spans="1:37" x14ac:dyDescent="0.25">
      <c r="A109" s="262"/>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128"/>
      <c r="AG109" s="128"/>
      <c r="AH109" s="128"/>
      <c r="AI109" s="128"/>
      <c r="AJ109" s="128"/>
      <c r="AK109" s="128"/>
    </row>
    <row r="110" spans="1:37" x14ac:dyDescent="0.25">
      <c r="A110" s="262"/>
      <c r="B110" s="262"/>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128"/>
      <c r="AG110" s="128"/>
      <c r="AH110" s="128"/>
      <c r="AI110" s="128"/>
      <c r="AJ110" s="128"/>
      <c r="AK110" s="128"/>
    </row>
    <row r="111" spans="1:37" x14ac:dyDescent="0.25">
      <c r="A111" s="262"/>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128"/>
      <c r="AG111" s="128"/>
      <c r="AH111" s="128"/>
      <c r="AI111" s="128"/>
      <c r="AJ111" s="128"/>
      <c r="AK111" s="128"/>
    </row>
    <row r="112" spans="1:37" x14ac:dyDescent="0.25">
      <c r="A112" s="262"/>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128"/>
      <c r="AG112" s="128"/>
      <c r="AH112" s="128"/>
      <c r="AI112" s="128"/>
      <c r="AJ112" s="128"/>
      <c r="AK112" s="128"/>
    </row>
    <row r="113" spans="1:37" x14ac:dyDescent="0.25">
      <c r="A113" s="262"/>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128"/>
      <c r="AG113" s="128"/>
      <c r="AH113" s="128"/>
      <c r="AI113" s="128"/>
      <c r="AJ113" s="128"/>
      <c r="AK113" s="128"/>
    </row>
    <row r="114" spans="1:37" x14ac:dyDescent="0.25">
      <c r="A114" s="262"/>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128"/>
      <c r="AG114" s="128"/>
      <c r="AH114" s="128"/>
      <c r="AI114" s="128"/>
      <c r="AJ114" s="128"/>
      <c r="AK114" s="128"/>
    </row>
    <row r="115" spans="1:37" x14ac:dyDescent="0.25">
      <c r="A115" s="262"/>
      <c r="B115" s="262"/>
      <c r="C115" s="262"/>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128"/>
      <c r="AG115" s="128"/>
      <c r="AH115" s="128"/>
      <c r="AI115" s="128"/>
      <c r="AJ115" s="128"/>
      <c r="AK115" s="128"/>
    </row>
    <row r="116" spans="1:37" x14ac:dyDescent="0.25">
      <c r="A116" s="262"/>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128"/>
      <c r="AG116" s="128"/>
      <c r="AH116" s="128"/>
      <c r="AI116" s="128"/>
      <c r="AJ116" s="128"/>
      <c r="AK116" s="128"/>
    </row>
    <row r="117" spans="1:37" x14ac:dyDescent="0.25">
      <c r="A117" s="262"/>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128"/>
      <c r="AG117" s="128"/>
      <c r="AH117" s="128"/>
      <c r="AI117" s="128"/>
      <c r="AJ117" s="128"/>
      <c r="AK117" s="128"/>
    </row>
    <row r="118" spans="1:37" x14ac:dyDescent="0.25">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row>
    <row r="119" spans="1:37" x14ac:dyDescent="0.25">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row>
    <row r="120" spans="1:37" x14ac:dyDescent="0.25">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row>
    <row r="121" spans="1:37" x14ac:dyDescent="0.25">
      <c r="A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row>
    <row r="122" spans="1:37" x14ac:dyDescent="0.25">
      <c r="A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row>
    <row r="123" spans="1:37" x14ac:dyDescent="0.25">
      <c r="A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row>
    <row r="124" spans="1:37" x14ac:dyDescent="0.25">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row>
    <row r="125" spans="1:37" x14ac:dyDescent="0.25">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row>
    <row r="126" spans="1:37" x14ac:dyDescent="0.25">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row>
    <row r="127" spans="1:37" x14ac:dyDescent="0.25">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row>
    <row r="128" spans="1:37" x14ac:dyDescent="0.25">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row>
  </sheetData>
  <sheetProtection algorithmName="SHA-512" hashValue="U/fGf9jfRoY31sI95reNDQFTeB+QVSUzJgm6ccP3dfbT6f1wZNKZ6kdyOgBDT0uvz/2yAtqIBq6shlEGz5O+qQ==" saltValue="EdvA81qFIuDJXPyYswZV3w==" spinCount="100000" sheet="1" objects="1" scenarios="1"/>
  <mergeCells count="50">
    <mergeCell ref="H78:L79"/>
    <mergeCell ref="H81:J81"/>
    <mergeCell ref="K81:L81"/>
    <mergeCell ref="H84:J84"/>
    <mergeCell ref="K84:L84"/>
    <mergeCell ref="B76:E76"/>
    <mergeCell ref="K76:L76"/>
    <mergeCell ref="H56:J56"/>
    <mergeCell ref="K56:L56"/>
    <mergeCell ref="B61:L61"/>
    <mergeCell ref="K65:L65"/>
    <mergeCell ref="G66:J66"/>
    <mergeCell ref="K66:L66"/>
    <mergeCell ref="G68:J68"/>
    <mergeCell ref="K68:L68"/>
    <mergeCell ref="G70:J70"/>
    <mergeCell ref="K70:L70"/>
    <mergeCell ref="K74:L74"/>
    <mergeCell ref="K46:L46"/>
    <mergeCell ref="B48:E48"/>
    <mergeCell ref="K48:L48"/>
    <mergeCell ref="H50:L51"/>
    <mergeCell ref="H53:J53"/>
    <mergeCell ref="K53:L53"/>
    <mergeCell ref="G42:J42"/>
    <mergeCell ref="K42:L42"/>
    <mergeCell ref="H22:L23"/>
    <mergeCell ref="H25:J25"/>
    <mergeCell ref="K25:L25"/>
    <mergeCell ref="H28:J28"/>
    <mergeCell ref="K28:L28"/>
    <mergeCell ref="B33:L33"/>
    <mergeCell ref="K37:L37"/>
    <mergeCell ref="G38:J38"/>
    <mergeCell ref="K38:L38"/>
    <mergeCell ref="G40:J40"/>
    <mergeCell ref="K40:L40"/>
    <mergeCell ref="B20:E20"/>
    <mergeCell ref="K20:L20"/>
    <mergeCell ref="J1:M1"/>
    <mergeCell ref="J2:L2"/>
    <mergeCell ref="B5:L5"/>
    <mergeCell ref="K9:L9"/>
    <mergeCell ref="G10:J10"/>
    <mergeCell ref="K10:L10"/>
    <mergeCell ref="G12:J12"/>
    <mergeCell ref="K12:L12"/>
    <mergeCell ref="G14:J14"/>
    <mergeCell ref="K14:L14"/>
    <mergeCell ref="K18:L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AH47"/>
  <sheetViews>
    <sheetView workbookViewId="0">
      <selection activeCell="J19" sqref="J19:L19"/>
    </sheetView>
  </sheetViews>
  <sheetFormatPr defaultRowHeight="15" x14ac:dyDescent="0.25"/>
  <cols>
    <col min="1" max="1" width="3.42578125" customWidth="1"/>
    <col min="2" max="2" width="5.7109375" customWidth="1"/>
    <col min="9" max="9" width="9.140625" customWidth="1"/>
    <col min="10" max="10" width="11" customWidth="1"/>
    <col min="11" max="11" width="2.7109375" customWidth="1"/>
    <col min="12" max="12" width="1.28515625" customWidth="1"/>
    <col min="13" max="13" width="15" customWidth="1"/>
    <col min="14" max="14" width="3.85546875" customWidth="1"/>
    <col min="15" max="15" width="3.42578125" customWidth="1"/>
    <col min="16" max="16" width="10.5703125" customWidth="1"/>
    <col min="17" max="17" width="5.85546875" customWidth="1"/>
    <col min="18" max="18" width="3.85546875" customWidth="1"/>
    <col min="28" max="28" width="2.140625" customWidth="1"/>
  </cols>
  <sheetData>
    <row r="1" spans="1:34" x14ac:dyDescent="0.2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1:34" ht="19.5" x14ac:dyDescent="0.4">
      <c r="A2" s="128"/>
      <c r="B2" s="803" t="s">
        <v>118</v>
      </c>
      <c r="C2" s="804"/>
      <c r="D2" s="804"/>
      <c r="E2" s="804"/>
      <c r="F2" s="804"/>
      <c r="G2" s="804"/>
      <c r="H2" s="804"/>
      <c r="I2" s="804"/>
      <c r="J2" s="804"/>
      <c r="K2" s="804"/>
      <c r="L2" s="804"/>
      <c r="M2" s="804"/>
      <c r="N2" s="805"/>
      <c r="O2" s="128"/>
      <c r="P2" s="128"/>
      <c r="Q2" s="128"/>
      <c r="R2" s="128"/>
      <c r="S2" s="128"/>
      <c r="T2" s="128"/>
      <c r="U2" s="128"/>
      <c r="V2" s="128"/>
      <c r="W2" s="128"/>
      <c r="X2" s="128"/>
      <c r="Y2" s="128"/>
      <c r="Z2" s="128"/>
      <c r="AA2" s="128"/>
      <c r="AB2" s="128"/>
      <c r="AC2" s="128"/>
      <c r="AD2" s="128"/>
      <c r="AE2" s="128"/>
      <c r="AF2" s="128"/>
      <c r="AG2" s="128"/>
      <c r="AH2" s="128"/>
    </row>
    <row r="3" spans="1:34" ht="9.75" customHeight="1" x14ac:dyDescent="0.25">
      <c r="A3" s="128"/>
      <c r="B3" s="139"/>
      <c r="C3" s="128"/>
      <c r="D3" s="128"/>
      <c r="E3" s="128"/>
      <c r="F3" s="128"/>
      <c r="G3" s="128"/>
      <c r="H3" s="128"/>
      <c r="I3" s="128"/>
      <c r="J3" s="128"/>
      <c r="K3" s="128"/>
      <c r="L3" s="128"/>
      <c r="M3" s="128"/>
      <c r="N3" s="137"/>
      <c r="O3" s="128"/>
      <c r="P3" s="128"/>
      <c r="Q3" s="128"/>
      <c r="R3" s="128"/>
      <c r="S3" s="128"/>
      <c r="T3" s="128"/>
      <c r="U3" s="128"/>
      <c r="V3" s="128"/>
      <c r="W3" s="128"/>
      <c r="X3" s="128"/>
      <c r="Y3" s="128"/>
      <c r="Z3" s="128"/>
      <c r="AA3" s="128"/>
      <c r="AB3" s="128"/>
      <c r="AC3" s="128"/>
      <c r="AD3" s="128"/>
      <c r="AE3" s="128"/>
      <c r="AF3" s="128"/>
      <c r="AG3" s="128"/>
      <c r="AH3" s="128"/>
    </row>
    <row r="4" spans="1:34" ht="15.75" x14ac:dyDescent="0.25">
      <c r="A4" s="128"/>
      <c r="B4" s="139"/>
      <c r="C4" s="152" t="s">
        <v>119</v>
      </c>
      <c r="D4" s="128"/>
      <c r="E4" s="128"/>
      <c r="F4" s="128"/>
      <c r="G4" s="128"/>
      <c r="H4" s="128"/>
      <c r="I4" s="128"/>
      <c r="J4" s="128"/>
      <c r="K4" s="128"/>
      <c r="L4" s="128"/>
      <c r="M4" s="128"/>
      <c r="N4" s="137"/>
      <c r="P4" s="811" t="s">
        <v>179</v>
      </c>
      <c r="Q4" s="128"/>
      <c r="R4" s="128"/>
      <c r="S4" s="128"/>
      <c r="T4" s="128"/>
      <c r="U4" s="128"/>
      <c r="V4" s="128"/>
      <c r="W4" s="128"/>
      <c r="X4" s="128"/>
      <c r="Y4" s="128"/>
      <c r="Z4" s="128"/>
      <c r="AA4" s="128"/>
      <c r="AB4" s="128"/>
      <c r="AC4" s="128"/>
      <c r="AD4" s="128"/>
      <c r="AE4" s="128"/>
      <c r="AF4" s="128"/>
      <c r="AG4" s="128"/>
      <c r="AH4" s="128"/>
    </row>
    <row r="5" spans="1:34" x14ac:dyDescent="0.25">
      <c r="A5" s="128"/>
      <c r="B5" s="139"/>
      <c r="C5" s="128"/>
      <c r="D5" s="128"/>
      <c r="E5" s="128"/>
      <c r="F5" s="128"/>
      <c r="G5" s="128"/>
      <c r="H5" s="128"/>
      <c r="I5" s="128"/>
      <c r="J5" s="128"/>
      <c r="K5" s="128"/>
      <c r="L5" s="128"/>
      <c r="M5" s="128"/>
      <c r="N5" s="137"/>
      <c r="O5" s="128"/>
      <c r="P5" s="811"/>
      <c r="Q5" s="128"/>
      <c r="R5" s="128"/>
      <c r="S5" s="128"/>
      <c r="T5" s="128"/>
      <c r="U5" s="128"/>
      <c r="V5" s="128"/>
      <c r="W5" s="128"/>
      <c r="X5" s="128"/>
      <c r="Y5" s="128"/>
      <c r="Z5" s="128"/>
      <c r="AA5" s="128"/>
      <c r="AB5" s="128"/>
      <c r="AC5" s="128"/>
      <c r="AD5" s="128"/>
      <c r="AE5" s="128"/>
      <c r="AF5" s="128"/>
      <c r="AG5" s="128"/>
      <c r="AH5" s="128"/>
    </row>
    <row r="6" spans="1:34" x14ac:dyDescent="0.25">
      <c r="A6" s="128"/>
      <c r="B6" s="139"/>
      <c r="C6" s="128"/>
      <c r="D6" s="143" t="s">
        <v>120</v>
      </c>
      <c r="E6" s="128"/>
      <c r="F6" s="128"/>
      <c r="G6" s="128"/>
      <c r="H6" s="128"/>
      <c r="I6" s="128"/>
      <c r="J6" s="128"/>
      <c r="K6" s="150" t="s">
        <v>125</v>
      </c>
      <c r="L6" s="128"/>
      <c r="M6" s="201">
        <f>'PHS 398 Modular Periods 1-2'!K10+'PHS 398 Modular Periods 1-2'!K38+'PHS 398 Modular Periods 3-5'!K10+'PHS 398 Modular Periods 3-5'!K38+'PHS 398 Modular Periods 3-5'!K66</f>
        <v>0</v>
      </c>
      <c r="N6" s="137"/>
      <c r="P6" s="205" t="b">
        <f>IF(M6='Budget Template'!AJ92,TRUE)</f>
        <v>1</v>
      </c>
      <c r="Q6" s="128"/>
      <c r="R6" s="128"/>
      <c r="S6" s="128"/>
      <c r="T6" s="128"/>
      <c r="U6" s="128"/>
      <c r="V6" s="128"/>
      <c r="W6" s="128"/>
      <c r="X6" s="128"/>
      <c r="Y6" s="128"/>
      <c r="Z6" s="128"/>
      <c r="AA6" s="128"/>
      <c r="AB6" s="128"/>
      <c r="AC6" s="128"/>
      <c r="AD6" s="128"/>
      <c r="AE6" s="128"/>
      <c r="AF6" s="128"/>
      <c r="AG6" s="128"/>
      <c r="AH6" s="128"/>
    </row>
    <row r="7" spans="1:34" x14ac:dyDescent="0.25">
      <c r="A7" s="128"/>
      <c r="B7" s="139"/>
      <c r="C7" s="128"/>
      <c r="D7" s="143"/>
      <c r="E7" s="128"/>
      <c r="F7" s="128"/>
      <c r="G7" s="128"/>
      <c r="H7" s="128"/>
      <c r="I7" s="128"/>
      <c r="J7" s="128"/>
      <c r="K7" s="128"/>
      <c r="L7" s="128"/>
      <c r="M7" s="128"/>
      <c r="N7" s="137"/>
      <c r="O7" s="128"/>
      <c r="P7" s="205"/>
      <c r="Q7" s="128"/>
      <c r="R7" s="128"/>
      <c r="S7" s="128"/>
      <c r="T7" s="128"/>
      <c r="U7" s="128"/>
      <c r="V7" s="128"/>
      <c r="W7" s="128"/>
      <c r="X7" s="128"/>
      <c r="Y7" s="128"/>
      <c r="Z7" s="128"/>
      <c r="AA7" s="128"/>
      <c r="AB7" s="128"/>
      <c r="AC7" s="128"/>
      <c r="AD7" s="128"/>
      <c r="AE7" s="128"/>
      <c r="AF7" s="128"/>
      <c r="AG7" s="128"/>
      <c r="AH7" s="128"/>
    </row>
    <row r="8" spans="1:34" x14ac:dyDescent="0.25">
      <c r="A8" s="128"/>
      <c r="B8" s="139"/>
      <c r="C8" s="128"/>
      <c r="D8" s="143" t="s">
        <v>121</v>
      </c>
      <c r="E8" s="128"/>
      <c r="F8" s="128"/>
      <c r="G8" s="128"/>
      <c r="H8" s="128"/>
      <c r="I8" s="128"/>
      <c r="J8" s="128"/>
      <c r="K8" s="150" t="s">
        <v>125</v>
      </c>
      <c r="L8" s="128"/>
      <c r="M8" s="201">
        <f>'PHS 398 Modular Periods 1-2'!K12+'PHS 398 Modular Periods 1-2'!K40+'PHS 398 Modular Periods 3-5'!K12+'PHS 398 Modular Periods 3-5'!K40+'PHS 398 Modular Periods 3-5'!K68</f>
        <v>0</v>
      </c>
      <c r="N8" s="137"/>
      <c r="P8" s="205" t="b">
        <f>IF(M8='Budget Template'!AJ93,TRUE)</f>
        <v>1</v>
      </c>
      <c r="Q8" s="128"/>
      <c r="R8" s="128"/>
      <c r="S8" s="128"/>
      <c r="T8" s="128"/>
      <c r="U8" s="128"/>
      <c r="V8" s="128"/>
      <c r="W8" s="128"/>
      <c r="X8" s="128"/>
      <c r="Y8" s="128"/>
      <c r="Z8" s="128"/>
      <c r="AA8" s="128"/>
      <c r="AB8" s="128"/>
      <c r="AC8" s="128"/>
      <c r="AD8" s="128"/>
      <c r="AE8" s="128"/>
      <c r="AF8" s="128"/>
      <c r="AG8" s="128"/>
      <c r="AH8" s="128"/>
    </row>
    <row r="9" spans="1:34" x14ac:dyDescent="0.25">
      <c r="A9" s="128"/>
      <c r="B9" s="139"/>
      <c r="C9" s="128"/>
      <c r="D9" s="143"/>
      <c r="E9" s="128"/>
      <c r="F9" s="128"/>
      <c r="G9" s="128"/>
      <c r="H9" s="128"/>
      <c r="I9" s="128"/>
      <c r="J9" s="128"/>
      <c r="K9" s="128"/>
      <c r="L9" s="128"/>
      <c r="M9" s="128"/>
      <c r="N9" s="137"/>
      <c r="O9" s="128"/>
      <c r="P9" s="205"/>
      <c r="Q9" s="128"/>
      <c r="R9" s="128"/>
      <c r="S9" s="128"/>
      <c r="T9" s="128"/>
      <c r="U9" s="128"/>
      <c r="V9" s="128"/>
      <c r="W9" s="128"/>
      <c r="X9" s="128"/>
      <c r="Y9" s="128"/>
      <c r="Z9" s="128"/>
      <c r="AA9" s="128"/>
      <c r="AB9" s="128"/>
      <c r="AC9" s="128"/>
      <c r="AD9" s="128"/>
      <c r="AE9" s="128"/>
      <c r="AF9" s="128"/>
      <c r="AG9" s="128"/>
      <c r="AH9" s="128"/>
    </row>
    <row r="10" spans="1:34" x14ac:dyDescent="0.25">
      <c r="A10" s="128"/>
      <c r="B10" s="139"/>
      <c r="C10" s="128"/>
      <c r="D10" s="143" t="s">
        <v>122</v>
      </c>
      <c r="E10" s="128"/>
      <c r="F10" s="128"/>
      <c r="G10" s="128"/>
      <c r="H10" s="128"/>
      <c r="I10" s="128"/>
      <c r="J10" s="128"/>
      <c r="K10" s="150" t="s">
        <v>125</v>
      </c>
      <c r="L10" s="128"/>
      <c r="M10" s="201">
        <f>M6+M8</f>
        <v>0</v>
      </c>
      <c r="N10" s="137"/>
      <c r="P10" s="205" t="b">
        <f>IF(M10='Budget Template'!AJ94,TRUE)</f>
        <v>1</v>
      </c>
      <c r="Q10" s="128"/>
      <c r="R10" s="128"/>
      <c r="S10" s="128"/>
      <c r="T10" s="128"/>
      <c r="U10" s="128"/>
      <c r="V10" s="128"/>
      <c r="W10" s="128"/>
      <c r="X10" s="128"/>
      <c r="Y10" s="128"/>
      <c r="Z10" s="128"/>
      <c r="AA10" s="128"/>
      <c r="AB10" s="128"/>
      <c r="AC10" s="128"/>
      <c r="AD10" s="128"/>
      <c r="AE10" s="128"/>
      <c r="AF10" s="128"/>
      <c r="AG10" s="128"/>
      <c r="AH10" s="128"/>
    </row>
    <row r="11" spans="1:34" x14ac:dyDescent="0.25">
      <c r="A11" s="128"/>
      <c r="B11" s="139"/>
      <c r="C11" s="128"/>
      <c r="D11" s="143"/>
      <c r="E11" s="128"/>
      <c r="F11" s="128"/>
      <c r="G11" s="128"/>
      <c r="H11" s="128"/>
      <c r="I11" s="128"/>
      <c r="J11" s="128"/>
      <c r="K11" s="128"/>
      <c r="L11" s="128"/>
      <c r="M11" s="128"/>
      <c r="N11" s="137"/>
      <c r="O11" s="128"/>
      <c r="P11" s="205"/>
      <c r="Q11" s="128"/>
      <c r="R11" s="128"/>
      <c r="S11" s="128"/>
      <c r="T11" s="128"/>
      <c r="U11" s="128"/>
      <c r="V11" s="128"/>
      <c r="W11" s="128"/>
      <c r="X11" s="128"/>
      <c r="Y11" s="128"/>
      <c r="Z11" s="128"/>
      <c r="AA11" s="128"/>
      <c r="AB11" s="128"/>
      <c r="AC11" s="128"/>
      <c r="AD11" s="128"/>
      <c r="AE11" s="128"/>
      <c r="AF11" s="128"/>
      <c r="AG11" s="128"/>
      <c r="AH11" s="128"/>
    </row>
    <row r="12" spans="1:34" x14ac:dyDescent="0.25">
      <c r="A12" s="128"/>
      <c r="B12" s="139"/>
      <c r="C12" s="128"/>
      <c r="D12" s="143" t="s">
        <v>123</v>
      </c>
      <c r="E12" s="128"/>
      <c r="F12" s="128"/>
      <c r="G12" s="128"/>
      <c r="H12" s="128"/>
      <c r="I12" s="128"/>
      <c r="J12" s="128"/>
      <c r="K12" s="150" t="s">
        <v>125</v>
      </c>
      <c r="L12" s="128"/>
      <c r="M12" s="201">
        <f>'PHS 398 Modular Periods 1-2'!K25+'PHS 398 Modular Periods 1-2'!K53+'PHS 398 Modular Periods 3-5'!K25+'PHS 398 Modular Periods 3-5'!K53+'PHS 398 Modular Periods 3-5'!K81</f>
        <v>0</v>
      </c>
      <c r="N12" s="137"/>
      <c r="P12" s="205" t="b">
        <f>IF(M12='Budget Template'!AJ96,TRUE)</f>
        <v>1</v>
      </c>
      <c r="Q12" s="128"/>
      <c r="R12" s="153"/>
      <c r="S12" s="154"/>
      <c r="T12" s="154"/>
      <c r="U12" s="154"/>
      <c r="V12" s="154"/>
      <c r="W12" s="154"/>
      <c r="X12" s="154"/>
      <c r="Y12" s="154"/>
      <c r="Z12" s="154"/>
      <c r="AA12" s="154"/>
      <c r="AB12" s="155"/>
      <c r="AC12" s="128"/>
      <c r="AD12" s="128"/>
      <c r="AE12" s="128"/>
      <c r="AF12" s="128"/>
      <c r="AG12" s="128"/>
      <c r="AH12" s="128"/>
    </row>
    <row r="13" spans="1:34" ht="15.75" x14ac:dyDescent="0.25">
      <c r="A13" s="128"/>
      <c r="B13" s="139"/>
      <c r="C13" s="128"/>
      <c r="D13" s="143"/>
      <c r="E13" s="128"/>
      <c r="F13" s="128"/>
      <c r="G13" s="128"/>
      <c r="H13" s="128"/>
      <c r="I13" s="128"/>
      <c r="J13" s="128"/>
      <c r="K13" s="128"/>
      <c r="L13" s="128"/>
      <c r="M13" s="128"/>
      <c r="N13" s="137"/>
      <c r="O13" s="128"/>
      <c r="P13" s="205"/>
      <c r="Q13" s="128"/>
      <c r="R13" s="156"/>
      <c r="S13" s="162" t="s">
        <v>131</v>
      </c>
      <c r="T13" s="157"/>
      <c r="U13" s="157"/>
      <c r="V13" s="157"/>
      <c r="W13" s="157"/>
      <c r="X13" s="157"/>
      <c r="Y13" s="157"/>
      <c r="Z13" s="157"/>
      <c r="AA13" s="157"/>
      <c r="AB13" s="158"/>
      <c r="AC13" s="128"/>
      <c r="AD13" s="128"/>
      <c r="AE13" s="128"/>
      <c r="AF13" s="128"/>
      <c r="AG13" s="128"/>
      <c r="AH13" s="128"/>
    </row>
    <row r="14" spans="1:34" x14ac:dyDescent="0.25">
      <c r="A14" s="128"/>
      <c r="B14" s="139"/>
      <c r="C14" s="128"/>
      <c r="D14" s="143" t="s">
        <v>124</v>
      </c>
      <c r="E14" s="128"/>
      <c r="F14" s="128"/>
      <c r="G14" s="128"/>
      <c r="H14" s="128"/>
      <c r="I14" s="128"/>
      <c r="J14" s="128"/>
      <c r="K14" s="150" t="s">
        <v>125</v>
      </c>
      <c r="L14" s="128"/>
      <c r="M14" s="201">
        <f>M10+M12</f>
        <v>0</v>
      </c>
      <c r="N14" s="137"/>
      <c r="P14" s="205" t="b">
        <f>IF(M14='Budget Template'!AJ97,TRUE)</f>
        <v>1</v>
      </c>
      <c r="Q14" s="128"/>
      <c r="R14" s="156"/>
      <c r="S14" s="157"/>
      <c r="T14" s="157"/>
      <c r="U14" s="157"/>
      <c r="V14" s="157"/>
      <c r="W14" s="157"/>
      <c r="X14" s="157"/>
      <c r="Y14" s="157"/>
      <c r="Z14" s="157"/>
      <c r="AA14" s="157"/>
      <c r="AB14" s="158"/>
      <c r="AC14" s="128"/>
      <c r="AD14" s="128"/>
      <c r="AE14" s="128"/>
      <c r="AF14" s="128"/>
      <c r="AG14" s="128"/>
      <c r="AH14" s="128"/>
    </row>
    <row r="15" spans="1:34" x14ac:dyDescent="0.25">
      <c r="A15" s="128"/>
      <c r="B15" s="139"/>
      <c r="C15" s="128"/>
      <c r="D15" s="128"/>
      <c r="E15" s="128"/>
      <c r="F15" s="128"/>
      <c r="G15" s="128"/>
      <c r="H15" s="128"/>
      <c r="I15" s="128"/>
      <c r="J15" s="128"/>
      <c r="K15" s="128"/>
      <c r="L15" s="128"/>
      <c r="M15" s="128"/>
      <c r="N15" s="137"/>
      <c r="O15" s="128"/>
      <c r="P15" s="128"/>
      <c r="Q15" s="128"/>
      <c r="R15" s="156"/>
      <c r="S15" s="802" t="s">
        <v>374</v>
      </c>
      <c r="T15" s="802"/>
      <c r="U15" s="802"/>
      <c r="V15" s="802"/>
      <c r="W15" s="802"/>
      <c r="X15" s="802"/>
      <c r="Y15" s="802"/>
      <c r="Z15" s="802"/>
      <c r="AA15" s="802"/>
      <c r="AB15" s="158"/>
      <c r="AC15" s="128"/>
      <c r="AD15" s="128"/>
      <c r="AE15" s="128"/>
      <c r="AF15" s="128"/>
      <c r="AG15" s="128"/>
      <c r="AH15" s="128"/>
    </row>
    <row r="16" spans="1:34" ht="15" customHeight="1" x14ac:dyDescent="0.25">
      <c r="A16" s="128"/>
      <c r="B16" s="139"/>
      <c r="C16" s="128"/>
      <c r="D16" s="128"/>
      <c r="E16" s="128"/>
      <c r="F16" s="128"/>
      <c r="G16" s="128"/>
      <c r="H16" s="128"/>
      <c r="I16" s="128"/>
      <c r="J16" s="128"/>
      <c r="K16" s="128"/>
      <c r="L16" s="128"/>
      <c r="M16" s="128"/>
      <c r="N16" s="137"/>
      <c r="O16" s="128"/>
      <c r="P16" s="128"/>
      <c r="Q16" s="128"/>
      <c r="R16" s="156"/>
      <c r="S16" s="802"/>
      <c r="T16" s="802"/>
      <c r="U16" s="802"/>
      <c r="V16" s="802"/>
      <c r="W16" s="802"/>
      <c r="X16" s="802"/>
      <c r="Y16" s="802"/>
      <c r="Z16" s="802"/>
      <c r="AA16" s="802"/>
      <c r="AB16" s="158"/>
      <c r="AC16" s="128"/>
      <c r="AD16" s="128"/>
      <c r="AE16" s="128"/>
      <c r="AF16" s="128"/>
      <c r="AG16" s="128"/>
      <c r="AH16" s="128"/>
    </row>
    <row r="17" spans="1:34" ht="15.75" customHeight="1" x14ac:dyDescent="0.25">
      <c r="A17" s="128"/>
      <c r="B17" s="139"/>
      <c r="C17" s="152" t="s">
        <v>126</v>
      </c>
      <c r="D17" s="128"/>
      <c r="E17" s="128"/>
      <c r="F17" s="128"/>
      <c r="G17" s="128"/>
      <c r="H17" s="128"/>
      <c r="I17" s="128"/>
      <c r="J17" s="128"/>
      <c r="K17" s="128"/>
      <c r="L17" s="128"/>
      <c r="M17" s="128"/>
      <c r="N17" s="137"/>
      <c r="O17" s="128"/>
      <c r="P17" s="128"/>
      <c r="Q17" s="128"/>
      <c r="R17" s="156"/>
      <c r="S17" s="802"/>
      <c r="T17" s="802"/>
      <c r="U17" s="802"/>
      <c r="V17" s="802"/>
      <c r="W17" s="802"/>
      <c r="X17" s="802"/>
      <c r="Y17" s="802"/>
      <c r="Z17" s="802"/>
      <c r="AA17" s="802"/>
      <c r="AB17" s="158"/>
      <c r="AC17" s="128"/>
      <c r="AD17" s="128"/>
      <c r="AE17" s="128"/>
      <c r="AF17" s="128"/>
      <c r="AG17" s="128"/>
      <c r="AH17" s="128"/>
    </row>
    <row r="18" spans="1:34" ht="15.75" customHeight="1" x14ac:dyDescent="0.25">
      <c r="A18" s="128"/>
      <c r="B18" s="139"/>
      <c r="C18" s="128"/>
      <c r="D18" s="128"/>
      <c r="E18" s="128"/>
      <c r="F18" s="128"/>
      <c r="G18" s="128"/>
      <c r="H18" s="128"/>
      <c r="I18" s="128"/>
      <c r="J18" s="128"/>
      <c r="K18" s="128"/>
      <c r="L18" s="128"/>
      <c r="M18" s="128"/>
      <c r="N18" s="137"/>
      <c r="O18" s="128"/>
      <c r="P18" s="128"/>
      <c r="Q18" s="128"/>
      <c r="R18" s="156"/>
      <c r="S18" s="802"/>
      <c r="T18" s="802"/>
      <c r="U18" s="802"/>
      <c r="V18" s="802"/>
      <c r="W18" s="802"/>
      <c r="X18" s="802"/>
      <c r="Y18" s="802"/>
      <c r="Z18" s="802"/>
      <c r="AA18" s="802"/>
      <c r="AB18" s="158"/>
      <c r="AC18" s="128"/>
      <c r="AD18" s="128"/>
      <c r="AE18" s="128"/>
      <c r="AF18" s="128"/>
      <c r="AG18" s="128"/>
      <c r="AH18" s="128"/>
    </row>
    <row r="19" spans="1:34" ht="15" customHeight="1" x14ac:dyDescent="0.25">
      <c r="A19" s="128"/>
      <c r="B19" s="139"/>
      <c r="C19" s="128"/>
      <c r="D19" s="143" t="s">
        <v>127</v>
      </c>
      <c r="E19" s="128"/>
      <c r="F19" s="128"/>
      <c r="G19" s="806"/>
      <c r="H19" s="807"/>
      <c r="I19" s="128"/>
      <c r="J19" s="808" t="s">
        <v>130</v>
      </c>
      <c r="K19" s="809"/>
      <c r="L19" s="810"/>
      <c r="N19" s="137"/>
      <c r="O19" s="128"/>
      <c r="P19" s="128"/>
      <c r="Q19" s="128"/>
      <c r="R19" s="156"/>
      <c r="S19" s="157"/>
      <c r="T19" s="157"/>
      <c r="U19" s="157"/>
      <c r="V19" s="157"/>
      <c r="W19" s="157"/>
      <c r="X19" s="157"/>
      <c r="Y19" s="157"/>
      <c r="Z19" s="157"/>
      <c r="AA19" s="157"/>
      <c r="AB19" s="158"/>
      <c r="AC19" s="128"/>
      <c r="AD19" s="128"/>
      <c r="AE19" s="128"/>
      <c r="AF19" s="128"/>
      <c r="AG19" s="128"/>
      <c r="AH19" s="128"/>
    </row>
    <row r="20" spans="1:34" ht="15" customHeight="1" x14ac:dyDescent="0.25">
      <c r="A20" s="128"/>
      <c r="B20" s="139"/>
      <c r="C20" s="128"/>
      <c r="D20" s="143"/>
      <c r="E20" s="128"/>
      <c r="F20" s="128"/>
      <c r="G20" s="128"/>
      <c r="H20" s="128"/>
      <c r="I20" s="128"/>
      <c r="J20" s="128"/>
      <c r="K20" s="128"/>
      <c r="L20" s="128"/>
      <c r="M20" s="128"/>
      <c r="N20" s="137"/>
      <c r="O20" s="128"/>
      <c r="P20" s="128"/>
      <c r="Q20" s="128"/>
      <c r="R20" s="156"/>
      <c r="S20" s="802" t="s">
        <v>373</v>
      </c>
      <c r="T20" s="802"/>
      <c r="U20" s="802"/>
      <c r="V20" s="802"/>
      <c r="W20" s="802"/>
      <c r="X20" s="802"/>
      <c r="Y20" s="802"/>
      <c r="Z20" s="802"/>
      <c r="AA20" s="802"/>
      <c r="AB20" s="158"/>
      <c r="AC20" s="128"/>
      <c r="AD20" s="128"/>
      <c r="AE20" s="128"/>
      <c r="AF20" s="128"/>
      <c r="AG20" s="128"/>
      <c r="AH20" s="128"/>
    </row>
    <row r="21" spans="1:34" x14ac:dyDescent="0.25">
      <c r="A21" s="128"/>
      <c r="B21" s="139"/>
      <c r="C21" s="128"/>
      <c r="D21" s="143" t="s">
        <v>128</v>
      </c>
      <c r="E21" s="128"/>
      <c r="F21" s="128"/>
      <c r="G21" s="806"/>
      <c r="H21" s="807"/>
      <c r="I21" s="128"/>
      <c r="J21" s="808" t="s">
        <v>130</v>
      </c>
      <c r="K21" s="809"/>
      <c r="L21" s="810"/>
      <c r="N21" s="137"/>
      <c r="O21" s="128"/>
      <c r="P21" s="128"/>
      <c r="Q21" s="128"/>
      <c r="R21" s="156"/>
      <c r="S21" s="802"/>
      <c r="T21" s="802"/>
      <c r="U21" s="802"/>
      <c r="V21" s="802"/>
      <c r="W21" s="802"/>
      <c r="X21" s="802"/>
      <c r="Y21" s="802"/>
      <c r="Z21" s="802"/>
      <c r="AA21" s="802"/>
      <c r="AB21" s="158"/>
      <c r="AC21" s="128"/>
      <c r="AD21" s="128"/>
      <c r="AE21" s="128"/>
      <c r="AF21" s="128"/>
      <c r="AG21" s="128"/>
      <c r="AH21" s="128"/>
    </row>
    <row r="22" spans="1:34" x14ac:dyDescent="0.25">
      <c r="A22" s="128"/>
      <c r="B22" s="139"/>
      <c r="C22" s="128"/>
      <c r="D22" s="143"/>
      <c r="E22" s="128"/>
      <c r="F22" s="128"/>
      <c r="G22" s="128"/>
      <c r="H22" s="128"/>
      <c r="I22" s="128"/>
      <c r="J22" s="128"/>
      <c r="K22" s="128"/>
      <c r="L22" s="128"/>
      <c r="M22" s="128"/>
      <c r="N22" s="137"/>
      <c r="O22" s="128"/>
      <c r="P22" s="128"/>
      <c r="Q22" s="128"/>
      <c r="R22" s="156"/>
      <c r="S22" s="802"/>
      <c r="T22" s="802"/>
      <c r="U22" s="802"/>
      <c r="V22" s="802"/>
      <c r="W22" s="802"/>
      <c r="X22" s="802"/>
      <c r="Y22" s="802"/>
      <c r="Z22" s="802"/>
      <c r="AA22" s="802"/>
      <c r="AB22" s="158"/>
      <c r="AC22" s="128"/>
      <c r="AD22" s="128"/>
      <c r="AE22" s="128"/>
      <c r="AF22" s="128"/>
      <c r="AG22" s="128"/>
      <c r="AH22" s="128"/>
    </row>
    <row r="23" spans="1:34" x14ac:dyDescent="0.25">
      <c r="A23" s="128"/>
      <c r="B23" s="139"/>
      <c r="C23" s="128"/>
      <c r="D23" s="143" t="s">
        <v>129</v>
      </c>
      <c r="E23" s="128"/>
      <c r="F23" s="128"/>
      <c r="G23" s="806"/>
      <c r="H23" s="807"/>
      <c r="I23" s="128"/>
      <c r="J23" s="808" t="s">
        <v>130</v>
      </c>
      <c r="K23" s="809"/>
      <c r="L23" s="810"/>
      <c r="N23" s="137"/>
      <c r="O23" s="128"/>
      <c r="P23" s="128"/>
      <c r="Q23" s="128"/>
      <c r="R23" s="156"/>
      <c r="S23" s="802"/>
      <c r="T23" s="802"/>
      <c r="U23" s="802"/>
      <c r="V23" s="802"/>
      <c r="W23" s="802"/>
      <c r="X23" s="802"/>
      <c r="Y23" s="802"/>
      <c r="Z23" s="802"/>
      <c r="AA23" s="802"/>
      <c r="AB23" s="158"/>
      <c r="AC23" s="128"/>
      <c r="AD23" s="128"/>
      <c r="AE23" s="128"/>
      <c r="AF23" s="128"/>
      <c r="AG23" s="128"/>
      <c r="AH23" s="128"/>
    </row>
    <row r="24" spans="1:34" x14ac:dyDescent="0.25">
      <c r="A24" s="128"/>
      <c r="B24" s="140"/>
      <c r="C24" s="129"/>
      <c r="D24" s="129"/>
      <c r="E24" s="129"/>
      <c r="F24" s="129"/>
      <c r="G24" s="129"/>
      <c r="H24" s="129"/>
      <c r="I24" s="129"/>
      <c r="J24" s="129"/>
      <c r="K24" s="129"/>
      <c r="L24" s="129"/>
      <c r="M24" s="129"/>
      <c r="N24" s="146"/>
      <c r="O24" s="128"/>
      <c r="P24" s="128"/>
      <c r="Q24" s="128"/>
      <c r="R24" s="156"/>
      <c r="S24" s="802"/>
      <c r="T24" s="802"/>
      <c r="U24" s="802"/>
      <c r="V24" s="802"/>
      <c r="W24" s="802"/>
      <c r="X24" s="802"/>
      <c r="Y24" s="802"/>
      <c r="Z24" s="802"/>
      <c r="AA24" s="802"/>
      <c r="AB24" s="158"/>
      <c r="AC24" s="128"/>
      <c r="AD24" s="128"/>
      <c r="AE24" s="128"/>
      <c r="AF24" s="128"/>
      <c r="AG24" s="128"/>
      <c r="AH24" s="128"/>
    </row>
    <row r="25" spans="1:34" x14ac:dyDescent="0.25">
      <c r="A25" s="128"/>
      <c r="B25" s="128"/>
      <c r="C25" s="128"/>
      <c r="D25" s="128"/>
      <c r="E25" s="128"/>
      <c r="F25" s="128"/>
      <c r="G25" s="128"/>
      <c r="H25" s="128"/>
      <c r="I25" s="128"/>
      <c r="J25" s="128"/>
      <c r="K25" s="128"/>
      <c r="L25" s="128"/>
      <c r="M25" s="128"/>
      <c r="N25" s="128"/>
      <c r="O25" s="128"/>
      <c r="P25" s="128"/>
      <c r="Q25" s="128"/>
      <c r="R25" s="156"/>
      <c r="S25" s="802"/>
      <c r="T25" s="802"/>
      <c r="U25" s="802"/>
      <c r="V25" s="802"/>
      <c r="W25" s="802"/>
      <c r="X25" s="802"/>
      <c r="Y25" s="802"/>
      <c r="Z25" s="802"/>
      <c r="AA25" s="802"/>
      <c r="AB25" s="158"/>
      <c r="AC25" s="128"/>
      <c r="AD25" s="128"/>
      <c r="AE25" s="128"/>
      <c r="AF25" s="128"/>
      <c r="AG25" s="128"/>
      <c r="AH25" s="128"/>
    </row>
    <row r="26" spans="1:34" x14ac:dyDescent="0.25">
      <c r="A26" s="128"/>
      <c r="B26" s="128"/>
      <c r="C26" s="128"/>
      <c r="D26" s="128"/>
      <c r="E26" s="128"/>
      <c r="F26" s="128"/>
      <c r="G26" s="128"/>
      <c r="H26" s="128"/>
      <c r="I26" s="128"/>
      <c r="J26" s="128"/>
      <c r="K26" s="128"/>
      <c r="L26" s="128"/>
      <c r="M26" s="128"/>
      <c r="N26" s="128"/>
      <c r="O26" s="128"/>
      <c r="P26" s="128"/>
      <c r="Q26" s="128"/>
      <c r="R26" s="156"/>
      <c r="S26" s="157"/>
      <c r="T26" s="157"/>
      <c r="U26" s="157"/>
      <c r="V26" s="157"/>
      <c r="W26" s="157"/>
      <c r="X26" s="157"/>
      <c r="Y26" s="157"/>
      <c r="Z26" s="157"/>
      <c r="AA26" s="157"/>
      <c r="AB26" s="158"/>
      <c r="AC26" s="128"/>
      <c r="AD26" s="128"/>
      <c r="AE26" s="128"/>
      <c r="AF26" s="128"/>
      <c r="AG26" s="128"/>
      <c r="AH26" s="128"/>
    </row>
    <row r="27" spans="1:34" ht="15" customHeight="1" x14ac:dyDescent="0.25">
      <c r="A27" s="262"/>
      <c r="B27" s="262"/>
      <c r="C27" s="262"/>
      <c r="D27" s="262"/>
      <c r="E27" s="262"/>
      <c r="F27" s="262"/>
      <c r="G27" s="262"/>
      <c r="H27" s="262"/>
      <c r="I27" s="262"/>
      <c r="J27" s="262"/>
      <c r="K27" s="262"/>
      <c r="L27" s="262"/>
      <c r="M27" s="262"/>
      <c r="N27" s="262"/>
      <c r="O27" s="262"/>
      <c r="P27" s="262"/>
      <c r="Q27" s="128"/>
      <c r="R27" s="156"/>
      <c r="S27" s="802" t="s">
        <v>376</v>
      </c>
      <c r="T27" s="802"/>
      <c r="U27" s="802"/>
      <c r="V27" s="802"/>
      <c r="W27" s="802"/>
      <c r="X27" s="802"/>
      <c r="Y27" s="802"/>
      <c r="Z27" s="802"/>
      <c r="AA27" s="802"/>
      <c r="AB27" s="158"/>
      <c r="AC27" s="128"/>
      <c r="AD27" s="128"/>
      <c r="AE27" s="128"/>
      <c r="AF27" s="128"/>
      <c r="AG27" s="128"/>
      <c r="AH27" s="128"/>
    </row>
    <row r="28" spans="1:34" x14ac:dyDescent="0.25">
      <c r="A28" s="262"/>
      <c r="B28" s="262"/>
      <c r="C28" s="262"/>
      <c r="D28" s="262"/>
      <c r="E28" s="262"/>
      <c r="F28" s="262"/>
      <c r="G28" s="262"/>
      <c r="H28" s="262"/>
      <c r="I28" s="262"/>
      <c r="J28" s="262"/>
      <c r="K28" s="262"/>
      <c r="L28" s="262"/>
      <c r="M28" s="262"/>
      <c r="N28" s="262"/>
      <c r="O28" s="262"/>
      <c r="P28" s="262"/>
      <c r="Q28" s="128"/>
      <c r="R28" s="156"/>
      <c r="S28" s="802"/>
      <c r="T28" s="802"/>
      <c r="U28" s="802"/>
      <c r="V28" s="802"/>
      <c r="W28" s="802"/>
      <c r="X28" s="802"/>
      <c r="Y28" s="802"/>
      <c r="Z28" s="802"/>
      <c r="AA28" s="802"/>
      <c r="AB28" s="158"/>
      <c r="AC28" s="128"/>
      <c r="AD28" s="128"/>
      <c r="AE28" s="128"/>
      <c r="AF28" s="128"/>
      <c r="AG28" s="128"/>
      <c r="AH28" s="128"/>
    </row>
    <row r="29" spans="1:34" x14ac:dyDescent="0.25">
      <c r="A29" s="262"/>
      <c r="B29" s="262"/>
      <c r="C29" s="262"/>
      <c r="D29" s="262"/>
      <c r="E29" s="262"/>
      <c r="F29" s="262"/>
      <c r="G29" s="262"/>
      <c r="H29" s="262"/>
      <c r="I29" s="262"/>
      <c r="J29" s="262"/>
      <c r="K29" s="262"/>
      <c r="L29" s="262"/>
      <c r="M29" s="262"/>
      <c r="N29" s="262"/>
      <c r="O29" s="262"/>
      <c r="P29" s="262"/>
      <c r="Q29" s="128"/>
      <c r="R29" s="156"/>
      <c r="S29" s="802"/>
      <c r="T29" s="802"/>
      <c r="U29" s="802"/>
      <c r="V29" s="802"/>
      <c r="W29" s="802"/>
      <c r="X29" s="802"/>
      <c r="Y29" s="802"/>
      <c r="Z29" s="802"/>
      <c r="AA29" s="802"/>
      <c r="AB29" s="158"/>
      <c r="AC29" s="128"/>
      <c r="AD29" s="128"/>
      <c r="AE29" s="128"/>
      <c r="AF29" s="128"/>
      <c r="AG29" s="128"/>
      <c r="AH29" s="128"/>
    </row>
    <row r="30" spans="1:34" x14ac:dyDescent="0.25">
      <c r="A30" s="262"/>
      <c r="B30" s="262"/>
      <c r="C30" s="262"/>
      <c r="D30" s="262"/>
      <c r="E30" s="262"/>
      <c r="F30" s="262"/>
      <c r="G30" s="262"/>
      <c r="H30" s="262"/>
      <c r="I30" s="262"/>
      <c r="J30" s="262"/>
      <c r="K30" s="262"/>
      <c r="L30" s="262"/>
      <c r="M30" s="262"/>
      <c r="N30" s="262"/>
      <c r="O30" s="262"/>
      <c r="P30" s="262"/>
      <c r="Q30" s="128"/>
      <c r="R30" s="156"/>
      <c r="S30" s="802"/>
      <c r="T30" s="802"/>
      <c r="U30" s="802"/>
      <c r="V30" s="802"/>
      <c r="W30" s="802"/>
      <c r="X30" s="802"/>
      <c r="Y30" s="802"/>
      <c r="Z30" s="802"/>
      <c r="AA30" s="802"/>
      <c r="AB30" s="158"/>
      <c r="AC30" s="128"/>
      <c r="AD30" s="128"/>
      <c r="AE30" s="128"/>
      <c r="AF30" s="128"/>
      <c r="AG30" s="128"/>
      <c r="AH30" s="128"/>
    </row>
    <row r="31" spans="1:34" x14ac:dyDescent="0.25">
      <c r="A31" s="262"/>
      <c r="B31" s="262"/>
      <c r="C31" s="262"/>
      <c r="D31" s="262"/>
      <c r="E31" s="262"/>
      <c r="F31" s="262"/>
      <c r="G31" s="262"/>
      <c r="H31" s="262"/>
      <c r="I31" s="262"/>
      <c r="J31" s="262"/>
      <c r="K31" s="262"/>
      <c r="L31" s="262"/>
      <c r="M31" s="262"/>
      <c r="N31" s="262"/>
      <c r="O31" s="262"/>
      <c r="P31" s="262"/>
      <c r="Q31" s="128"/>
      <c r="R31" s="156"/>
      <c r="S31" s="802"/>
      <c r="T31" s="802"/>
      <c r="U31" s="802"/>
      <c r="V31" s="802"/>
      <c r="W31" s="802"/>
      <c r="X31" s="802"/>
      <c r="Y31" s="802"/>
      <c r="Z31" s="802"/>
      <c r="AA31" s="802"/>
      <c r="AB31" s="158"/>
      <c r="AC31" s="128"/>
      <c r="AD31" s="128"/>
      <c r="AE31" s="128"/>
      <c r="AF31" s="128"/>
      <c r="AG31" s="128"/>
      <c r="AH31" s="128"/>
    </row>
    <row r="32" spans="1:34" x14ac:dyDescent="0.25">
      <c r="A32" s="262"/>
      <c r="B32" s="262"/>
      <c r="C32" s="262"/>
      <c r="D32" s="262"/>
      <c r="E32" s="262"/>
      <c r="F32" s="262"/>
      <c r="G32" s="262"/>
      <c r="H32" s="262"/>
      <c r="I32" s="262"/>
      <c r="J32" s="262"/>
      <c r="K32" s="262"/>
      <c r="L32" s="262"/>
      <c r="M32" s="262"/>
      <c r="N32" s="262"/>
      <c r="O32" s="262"/>
      <c r="P32" s="262"/>
      <c r="Q32" s="128"/>
      <c r="R32" s="156"/>
      <c r="S32" s="802"/>
      <c r="T32" s="802"/>
      <c r="U32" s="802"/>
      <c r="V32" s="802"/>
      <c r="W32" s="802"/>
      <c r="X32" s="802"/>
      <c r="Y32" s="802"/>
      <c r="Z32" s="802"/>
      <c r="AA32" s="802"/>
      <c r="AB32" s="158"/>
      <c r="AC32" s="128"/>
      <c r="AD32" s="128"/>
      <c r="AE32" s="128"/>
      <c r="AF32" s="128"/>
      <c r="AG32" s="128"/>
      <c r="AH32" s="128"/>
    </row>
    <row r="33" spans="1:34" x14ac:dyDescent="0.25">
      <c r="A33" s="262"/>
      <c r="B33" s="262"/>
      <c r="C33" s="262"/>
      <c r="D33" s="262"/>
      <c r="E33" s="262"/>
      <c r="F33" s="262"/>
      <c r="G33" s="262"/>
      <c r="H33" s="262"/>
      <c r="I33" s="262"/>
      <c r="J33" s="262"/>
      <c r="K33" s="262"/>
      <c r="L33" s="262"/>
      <c r="M33" s="262"/>
      <c r="N33" s="262"/>
      <c r="O33" s="262"/>
      <c r="P33" s="262"/>
      <c r="Q33" s="128"/>
      <c r="R33" s="156"/>
      <c r="S33" s="802"/>
      <c r="T33" s="802"/>
      <c r="U33" s="802"/>
      <c r="V33" s="802"/>
      <c r="W33" s="802"/>
      <c r="X33" s="802"/>
      <c r="Y33" s="802"/>
      <c r="Z33" s="802"/>
      <c r="AA33" s="802"/>
      <c r="AB33" s="158"/>
      <c r="AC33" s="128"/>
      <c r="AD33" s="128"/>
      <c r="AE33" s="128"/>
      <c r="AF33" s="128"/>
      <c r="AG33" s="128"/>
      <c r="AH33" s="128"/>
    </row>
    <row r="34" spans="1:34" x14ac:dyDescent="0.25">
      <c r="A34" s="262"/>
      <c r="B34" s="262"/>
      <c r="C34" s="262"/>
      <c r="D34" s="262"/>
      <c r="E34" s="262"/>
      <c r="F34" s="262"/>
      <c r="G34" s="262"/>
      <c r="H34" s="262"/>
      <c r="I34" s="262"/>
      <c r="J34" s="262"/>
      <c r="K34" s="262"/>
      <c r="L34" s="262"/>
      <c r="M34" s="262"/>
      <c r="N34" s="262"/>
      <c r="O34" s="262"/>
      <c r="P34" s="262"/>
      <c r="Q34" s="128"/>
      <c r="R34" s="156"/>
      <c r="S34" s="579" t="s">
        <v>375</v>
      </c>
      <c r="T34" s="157"/>
      <c r="U34" s="157"/>
      <c r="V34" s="157"/>
      <c r="W34" s="157"/>
      <c r="X34" s="157"/>
      <c r="Y34" s="157"/>
      <c r="Z34" s="157"/>
      <c r="AA34" s="157"/>
      <c r="AB34" s="158"/>
      <c r="AC34" s="128"/>
      <c r="AD34" s="128"/>
      <c r="AE34" s="128"/>
      <c r="AF34" s="128"/>
      <c r="AG34" s="128"/>
      <c r="AH34" s="128"/>
    </row>
    <row r="35" spans="1:34" x14ac:dyDescent="0.25">
      <c r="A35" s="262"/>
      <c r="B35" s="262"/>
      <c r="C35" s="262"/>
      <c r="D35" s="262"/>
      <c r="E35" s="262"/>
      <c r="F35" s="262"/>
      <c r="G35" s="262"/>
      <c r="H35" s="262"/>
      <c r="I35" s="262"/>
      <c r="J35" s="262"/>
      <c r="K35" s="262"/>
      <c r="L35" s="262"/>
      <c r="M35" s="262"/>
      <c r="N35" s="262"/>
      <c r="O35" s="262"/>
      <c r="P35" s="262"/>
      <c r="Q35" s="128"/>
      <c r="R35" s="159"/>
      <c r="S35" s="160"/>
      <c r="T35" s="160"/>
      <c r="U35" s="160"/>
      <c r="V35" s="160"/>
      <c r="W35" s="160"/>
      <c r="X35" s="160"/>
      <c r="Y35" s="160"/>
      <c r="Z35" s="160"/>
      <c r="AA35" s="160"/>
      <c r="AB35" s="161"/>
      <c r="AC35" s="128"/>
      <c r="AD35" s="128"/>
      <c r="AE35" s="128"/>
      <c r="AF35" s="128"/>
      <c r="AG35" s="128"/>
      <c r="AH35" s="128"/>
    </row>
    <row r="36" spans="1:34" x14ac:dyDescent="0.25">
      <c r="A36" s="262"/>
      <c r="B36" s="268"/>
      <c r="C36" s="262"/>
      <c r="D36" s="262"/>
      <c r="E36" s="262"/>
      <c r="F36" s="262"/>
      <c r="G36" s="262"/>
      <c r="H36" s="262"/>
      <c r="I36" s="262"/>
      <c r="J36" s="262"/>
      <c r="K36" s="262"/>
      <c r="L36" s="262"/>
      <c r="M36" s="262"/>
      <c r="N36" s="262"/>
      <c r="O36" s="262"/>
      <c r="P36" s="262"/>
      <c r="Q36" s="128"/>
      <c r="R36" s="153"/>
      <c r="S36" s="799" t="s">
        <v>377</v>
      </c>
      <c r="T36" s="799"/>
      <c r="U36" s="799"/>
      <c r="V36" s="799"/>
      <c r="W36" s="799"/>
      <c r="X36" s="799"/>
      <c r="Y36" s="799"/>
      <c r="Z36" s="799"/>
      <c r="AA36" s="799"/>
      <c r="AB36" s="155"/>
      <c r="AC36" s="128"/>
      <c r="AD36" s="128"/>
      <c r="AE36" s="128"/>
      <c r="AF36" s="128"/>
      <c r="AG36" s="128"/>
      <c r="AH36" s="128"/>
    </row>
    <row r="37" spans="1:34" x14ac:dyDescent="0.25">
      <c r="A37" s="262"/>
      <c r="B37" s="262"/>
      <c r="C37" s="262"/>
      <c r="D37" s="262"/>
      <c r="E37" s="262"/>
      <c r="F37" s="262"/>
      <c r="G37" s="262"/>
      <c r="H37" s="262"/>
      <c r="I37" s="262"/>
      <c r="J37" s="262"/>
      <c r="K37" s="262"/>
      <c r="L37" s="262"/>
      <c r="M37" s="262"/>
      <c r="N37" s="262"/>
      <c r="O37" s="262"/>
      <c r="P37" s="262"/>
      <c r="Q37" s="128"/>
      <c r="R37" s="156"/>
      <c r="S37" s="800"/>
      <c r="T37" s="800"/>
      <c r="U37" s="800"/>
      <c r="V37" s="800"/>
      <c r="W37" s="800"/>
      <c r="X37" s="800"/>
      <c r="Y37" s="800"/>
      <c r="Z37" s="800"/>
      <c r="AA37" s="800"/>
      <c r="AB37" s="158"/>
      <c r="AC37" s="128"/>
      <c r="AD37" s="128"/>
      <c r="AE37" s="128"/>
      <c r="AF37" s="128"/>
      <c r="AG37" s="128"/>
      <c r="AH37" s="128"/>
    </row>
    <row r="38" spans="1:34" x14ac:dyDescent="0.25">
      <c r="A38" s="262"/>
      <c r="B38" s="268"/>
      <c r="C38" s="262"/>
      <c r="D38" s="262"/>
      <c r="E38" s="262"/>
      <c r="F38" s="262"/>
      <c r="G38" s="262"/>
      <c r="H38" s="262"/>
      <c r="I38" s="262"/>
      <c r="J38" s="262"/>
      <c r="K38" s="262"/>
      <c r="L38" s="262"/>
      <c r="M38" s="262"/>
      <c r="N38" s="262"/>
      <c r="O38" s="262"/>
      <c r="P38" s="262"/>
      <c r="Q38" s="128"/>
      <c r="R38" s="159"/>
      <c r="S38" s="801"/>
      <c r="T38" s="801"/>
      <c r="U38" s="801"/>
      <c r="V38" s="801"/>
      <c r="W38" s="801"/>
      <c r="X38" s="801"/>
      <c r="Y38" s="801"/>
      <c r="Z38" s="801"/>
      <c r="AA38" s="801"/>
      <c r="AB38" s="161"/>
      <c r="AC38" s="128"/>
      <c r="AD38" s="128"/>
      <c r="AE38" s="128"/>
      <c r="AF38" s="128"/>
      <c r="AG38" s="128"/>
      <c r="AH38" s="128"/>
    </row>
    <row r="39" spans="1:34" x14ac:dyDescent="0.25">
      <c r="A39" s="262"/>
      <c r="B39" s="262"/>
      <c r="C39" s="262"/>
      <c r="D39" s="262"/>
      <c r="E39" s="262"/>
      <c r="F39" s="262"/>
      <c r="G39" s="262"/>
      <c r="H39" s="262"/>
      <c r="I39" s="262"/>
      <c r="J39" s="262"/>
      <c r="K39" s="262"/>
      <c r="L39" s="262"/>
      <c r="M39" s="262"/>
      <c r="N39" s="262"/>
      <c r="O39" s="262"/>
      <c r="P39" s="262"/>
      <c r="Q39" s="128"/>
      <c r="R39" s="128"/>
      <c r="S39" s="128"/>
      <c r="T39" s="128"/>
      <c r="U39" s="128"/>
      <c r="V39" s="128"/>
      <c r="W39" s="128"/>
      <c r="X39" s="128"/>
      <c r="Y39" s="128"/>
      <c r="Z39" s="128"/>
      <c r="AA39" s="128"/>
      <c r="AB39" s="128"/>
      <c r="AC39" s="128"/>
      <c r="AD39" s="128"/>
      <c r="AE39" s="128"/>
      <c r="AF39" s="128"/>
      <c r="AG39" s="128"/>
      <c r="AH39" s="128"/>
    </row>
    <row r="40" spans="1:34" x14ac:dyDescent="0.25">
      <c r="A40" s="262"/>
      <c r="B40" s="262"/>
      <c r="C40" s="262"/>
      <c r="D40" s="262"/>
      <c r="E40" s="262"/>
      <c r="F40" s="262"/>
      <c r="G40" s="262"/>
      <c r="H40" s="262"/>
      <c r="I40" s="262"/>
      <c r="J40" s="262"/>
      <c r="K40" s="262"/>
      <c r="L40" s="262"/>
      <c r="M40" s="262"/>
      <c r="N40" s="262"/>
      <c r="O40" s="262"/>
      <c r="P40" s="262"/>
      <c r="Q40" s="128"/>
      <c r="R40" s="128"/>
      <c r="S40" s="128"/>
      <c r="T40" s="128"/>
      <c r="U40" s="128"/>
      <c r="V40" s="128"/>
      <c r="W40" s="128"/>
      <c r="X40" s="128"/>
      <c r="Y40" s="128"/>
      <c r="Z40" s="128"/>
      <c r="AA40" s="128"/>
      <c r="AB40" s="128"/>
      <c r="AC40" s="128"/>
      <c r="AD40" s="128"/>
      <c r="AE40" s="128"/>
      <c r="AF40" s="128"/>
      <c r="AG40" s="128"/>
      <c r="AH40" s="128"/>
    </row>
    <row r="41" spans="1:34" x14ac:dyDescent="0.25">
      <c r="A41" s="262"/>
      <c r="B41" s="262"/>
      <c r="C41" s="262"/>
      <c r="D41" s="262"/>
      <c r="E41" s="262"/>
      <c r="F41" s="262"/>
      <c r="G41" s="262"/>
      <c r="H41" s="262"/>
      <c r="I41" s="262"/>
      <c r="J41" s="262"/>
      <c r="K41" s="262"/>
      <c r="L41" s="262"/>
      <c r="M41" s="262"/>
      <c r="N41" s="262"/>
      <c r="O41" s="262"/>
      <c r="P41" s="262"/>
      <c r="Q41" s="128"/>
      <c r="R41" s="128"/>
      <c r="S41" s="128"/>
      <c r="T41" s="128"/>
      <c r="U41" s="128"/>
      <c r="V41" s="128"/>
      <c r="W41" s="128"/>
      <c r="X41" s="128"/>
      <c r="Y41" s="128"/>
      <c r="Z41" s="128"/>
      <c r="AA41" s="128"/>
      <c r="AB41" s="128"/>
      <c r="AC41" s="128"/>
      <c r="AD41" s="128"/>
      <c r="AE41" s="128"/>
      <c r="AF41" s="128"/>
      <c r="AG41" s="128"/>
      <c r="AH41" s="128"/>
    </row>
    <row r="42" spans="1:34" x14ac:dyDescent="0.25">
      <c r="A42" s="262"/>
      <c r="B42" s="262"/>
      <c r="C42" s="262"/>
      <c r="D42" s="262"/>
      <c r="E42" s="262"/>
      <c r="F42" s="262"/>
      <c r="G42" s="262"/>
      <c r="H42" s="262"/>
      <c r="I42" s="262"/>
      <c r="J42" s="262"/>
      <c r="K42" s="262"/>
      <c r="L42" s="262"/>
      <c r="M42" s="262"/>
      <c r="N42" s="262"/>
      <c r="O42" s="262"/>
      <c r="P42" s="262"/>
      <c r="Q42" s="128"/>
      <c r="R42" s="128"/>
      <c r="S42" s="128"/>
      <c r="T42" s="128"/>
      <c r="U42" s="128"/>
      <c r="V42" s="128"/>
      <c r="W42" s="128"/>
      <c r="X42" s="128"/>
      <c r="Y42" s="128"/>
      <c r="Z42" s="128"/>
      <c r="AA42" s="128"/>
      <c r="AB42" s="128"/>
      <c r="AC42" s="128"/>
      <c r="AD42" s="128"/>
      <c r="AE42" s="128"/>
      <c r="AF42" s="128"/>
      <c r="AG42" s="128"/>
      <c r="AH42" s="128"/>
    </row>
    <row r="43" spans="1:34" x14ac:dyDescent="0.25">
      <c r="A43" s="262"/>
      <c r="B43" s="262"/>
      <c r="C43" s="262"/>
      <c r="D43" s="262"/>
      <c r="E43" s="262"/>
      <c r="F43" s="262"/>
      <c r="G43" s="262"/>
      <c r="H43" s="262"/>
      <c r="I43" s="262"/>
      <c r="J43" s="262"/>
      <c r="K43" s="262"/>
      <c r="L43" s="262"/>
      <c r="M43" s="262"/>
      <c r="N43" s="262"/>
      <c r="O43" s="262"/>
      <c r="P43" s="262"/>
      <c r="Q43" s="128"/>
      <c r="R43" s="128"/>
      <c r="S43" s="128"/>
      <c r="T43" s="128"/>
      <c r="U43" s="128"/>
      <c r="V43" s="128"/>
      <c r="W43" s="128"/>
      <c r="X43" s="128"/>
      <c r="Y43" s="128"/>
      <c r="Z43" s="128"/>
      <c r="AA43" s="128"/>
      <c r="AB43" s="128"/>
      <c r="AC43" s="128"/>
      <c r="AD43" s="128"/>
      <c r="AE43" s="128"/>
      <c r="AF43" s="128"/>
      <c r="AG43" s="128"/>
      <c r="AH43" s="128"/>
    </row>
    <row r="44" spans="1:34" x14ac:dyDescent="0.25">
      <c r="A44" s="262"/>
      <c r="B44" s="262"/>
      <c r="C44" s="262"/>
      <c r="D44" s="262"/>
      <c r="E44" s="262"/>
      <c r="F44" s="262"/>
      <c r="G44" s="262"/>
      <c r="H44" s="262"/>
      <c r="I44" s="262"/>
      <c r="J44" s="262"/>
      <c r="K44" s="262"/>
      <c r="L44" s="262"/>
      <c r="M44" s="262"/>
      <c r="N44" s="262"/>
      <c r="O44" s="262"/>
      <c r="P44" s="262"/>
      <c r="Q44" s="128"/>
      <c r="R44" s="128"/>
      <c r="S44" s="128"/>
      <c r="T44" s="128"/>
      <c r="U44" s="128"/>
      <c r="V44" s="128"/>
      <c r="W44" s="128"/>
      <c r="X44" s="128"/>
      <c r="Y44" s="128"/>
      <c r="Z44" s="128"/>
      <c r="AA44" s="128"/>
      <c r="AB44" s="128"/>
      <c r="AC44" s="128"/>
      <c r="AD44" s="128"/>
      <c r="AE44" s="128"/>
      <c r="AF44" s="128"/>
      <c r="AG44" s="128"/>
      <c r="AH44" s="128"/>
    </row>
    <row r="45" spans="1:34" x14ac:dyDescent="0.25">
      <c r="A45" s="262"/>
      <c r="B45" s="262"/>
      <c r="C45" s="262"/>
      <c r="D45" s="262"/>
      <c r="E45" s="262"/>
      <c r="F45" s="262"/>
      <c r="G45" s="262"/>
      <c r="H45" s="262"/>
      <c r="I45" s="262"/>
      <c r="J45" s="262"/>
      <c r="K45" s="262"/>
      <c r="L45" s="262"/>
      <c r="M45" s="262"/>
      <c r="N45" s="262"/>
      <c r="O45" s="262"/>
      <c r="P45" s="262"/>
      <c r="Q45" s="128"/>
      <c r="R45" s="128"/>
      <c r="S45" s="128"/>
      <c r="T45" s="128"/>
      <c r="U45" s="128"/>
      <c r="V45" s="128"/>
      <c r="W45" s="128"/>
      <c r="X45" s="128"/>
      <c r="Y45" s="128"/>
      <c r="Z45" s="128"/>
      <c r="AA45" s="128"/>
      <c r="AB45" s="128"/>
      <c r="AC45" s="128"/>
      <c r="AD45" s="128"/>
      <c r="AE45" s="128"/>
      <c r="AF45" s="128"/>
      <c r="AG45" s="128"/>
      <c r="AH45" s="128"/>
    </row>
    <row r="46" spans="1:34" x14ac:dyDescent="0.25">
      <c r="A46" s="262"/>
      <c r="B46" s="262"/>
      <c r="C46" s="262"/>
      <c r="D46" s="262"/>
      <c r="E46" s="262"/>
      <c r="F46" s="262"/>
      <c r="G46" s="262"/>
      <c r="H46" s="262"/>
      <c r="I46" s="262"/>
      <c r="J46" s="262"/>
      <c r="K46" s="262"/>
      <c r="L46" s="262"/>
      <c r="M46" s="262"/>
      <c r="N46" s="262"/>
      <c r="O46" s="262"/>
      <c r="P46" s="262"/>
      <c r="Q46" s="128"/>
      <c r="R46" s="128"/>
      <c r="S46" s="128"/>
      <c r="T46" s="128"/>
      <c r="U46" s="128"/>
      <c r="V46" s="128"/>
      <c r="W46" s="128"/>
      <c r="X46" s="128"/>
      <c r="Y46" s="128"/>
      <c r="Z46" s="128"/>
      <c r="AA46" s="128"/>
      <c r="AB46" s="128"/>
      <c r="AC46" s="128"/>
      <c r="AD46" s="128"/>
      <c r="AE46" s="128"/>
      <c r="AF46" s="128"/>
      <c r="AG46" s="128"/>
      <c r="AH46" s="128"/>
    </row>
    <row r="47" spans="1:34" x14ac:dyDescent="0.25">
      <c r="A47" s="262"/>
      <c r="B47" s="262"/>
      <c r="C47" s="262"/>
      <c r="D47" s="262"/>
      <c r="E47" s="262"/>
      <c r="F47" s="262"/>
      <c r="G47" s="262"/>
      <c r="H47" s="262"/>
      <c r="I47" s="262"/>
      <c r="J47" s="262"/>
      <c r="K47" s="262"/>
      <c r="L47" s="262"/>
      <c r="M47" s="262"/>
      <c r="N47" s="262"/>
      <c r="O47" s="262"/>
      <c r="P47" s="262"/>
      <c r="Q47" s="128"/>
      <c r="R47" s="128"/>
      <c r="S47" s="128"/>
      <c r="T47" s="128"/>
      <c r="U47" s="128"/>
      <c r="V47" s="128"/>
      <c r="W47" s="128"/>
      <c r="X47" s="128"/>
      <c r="Y47" s="128"/>
      <c r="Z47" s="128"/>
      <c r="AA47" s="128"/>
      <c r="AB47" s="128"/>
      <c r="AC47" s="128"/>
      <c r="AD47" s="128"/>
      <c r="AE47" s="128"/>
      <c r="AF47" s="128"/>
      <c r="AG47" s="128"/>
      <c r="AH47" s="128"/>
    </row>
  </sheetData>
  <sheetProtection algorithmName="SHA-512" hashValue="vcrwcgSjv62Z02TgvdmI0QIHmy+FwZVrYHrWDbTsLjs16gtFQWCb5peI0z6okC2PYjjsectIx80CMqtQKkReaQ==" saltValue="4jr0rVk14D+86SZxI8Ml3A==" spinCount="100000" sheet="1" objects="1" scenarios="1"/>
  <mergeCells count="12">
    <mergeCell ref="S36:AA38"/>
    <mergeCell ref="S20:AA25"/>
    <mergeCell ref="B2:N2"/>
    <mergeCell ref="G19:H19"/>
    <mergeCell ref="G21:H21"/>
    <mergeCell ref="G23:H23"/>
    <mergeCell ref="J19:L19"/>
    <mergeCell ref="J21:L21"/>
    <mergeCell ref="J23:L23"/>
    <mergeCell ref="S15:AA18"/>
    <mergeCell ref="P4:P5"/>
    <mergeCell ref="S27:AA33"/>
  </mergeCells>
  <hyperlinks>
    <hyperlink ref="S34" r:id="rId1" location="2" xr:uid="{E06B55ED-F502-42B3-A0AE-27C1865B23C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4"/>
  <sheetViews>
    <sheetView workbookViewId="0">
      <selection activeCell="U28" sqref="U28"/>
    </sheetView>
  </sheetViews>
  <sheetFormatPr defaultColWidth="9.140625" defaultRowHeight="12.75" x14ac:dyDescent="0.2"/>
  <cols>
    <col min="1" max="1" width="22.5703125" style="100" customWidth="1"/>
    <col min="2" max="2" width="6" style="100" customWidth="1"/>
    <col min="3" max="3" width="5.140625" style="100" customWidth="1"/>
    <col min="4" max="4" width="6.5703125" style="100" customWidth="1"/>
    <col min="5" max="5" width="8" style="100" customWidth="1"/>
    <col min="6" max="6" width="9.140625" style="100"/>
    <col min="7" max="7" width="8.5703125" style="100" customWidth="1"/>
    <col min="8" max="8" width="8.28515625" style="100" customWidth="1"/>
    <col min="9" max="10" width="9.140625" style="100"/>
    <col min="11" max="11" width="8.140625" style="100" customWidth="1"/>
    <col min="12" max="12" width="10.140625" style="100" customWidth="1"/>
    <col min="13" max="16384" width="9.140625" style="100"/>
  </cols>
  <sheetData>
    <row r="1" spans="1:22" ht="15.75" x14ac:dyDescent="0.25">
      <c r="A1" s="362" t="s">
        <v>256</v>
      </c>
      <c r="C1" s="812" t="s">
        <v>365</v>
      </c>
      <c r="D1" s="812"/>
      <c r="E1" s="812"/>
      <c r="F1" s="812"/>
    </row>
    <row r="2" spans="1:22" ht="13.5" thickBot="1" x14ac:dyDescent="0.25"/>
    <row r="3" spans="1:22" ht="13.5" hidden="1" thickBot="1" x14ac:dyDescent="0.25">
      <c r="A3" s="362"/>
      <c r="P3" s="363" t="s">
        <v>218</v>
      </c>
      <c r="R3" s="363" t="s">
        <v>218</v>
      </c>
      <c r="T3" s="363" t="s">
        <v>218</v>
      </c>
      <c r="V3" s="363" t="s">
        <v>218</v>
      </c>
    </row>
    <row r="4" spans="1:22" ht="18" customHeight="1" x14ac:dyDescent="0.2">
      <c r="A4" s="819" t="s">
        <v>219</v>
      </c>
      <c r="B4" s="819" t="s">
        <v>220</v>
      </c>
      <c r="C4" s="823" t="s">
        <v>221</v>
      </c>
      <c r="D4" s="823" t="s">
        <v>222</v>
      </c>
      <c r="E4" s="819" t="s">
        <v>223</v>
      </c>
      <c r="F4" s="819" t="s">
        <v>224</v>
      </c>
      <c r="G4" s="823" t="s">
        <v>225</v>
      </c>
      <c r="H4" s="823" t="s">
        <v>226</v>
      </c>
      <c r="I4" s="823" t="s">
        <v>227</v>
      </c>
      <c r="J4" s="823" t="s">
        <v>228</v>
      </c>
      <c r="K4" s="823" t="s">
        <v>229</v>
      </c>
      <c r="L4" s="818" t="s">
        <v>230</v>
      </c>
      <c r="M4" s="820" t="s">
        <v>71</v>
      </c>
      <c r="N4" s="821"/>
      <c r="O4" s="822" t="s">
        <v>72</v>
      </c>
      <c r="P4" s="822"/>
      <c r="Q4" s="813" t="s">
        <v>73</v>
      </c>
      <c r="R4" s="821"/>
      <c r="S4" s="822" t="s">
        <v>74</v>
      </c>
      <c r="T4" s="822"/>
      <c r="U4" s="813" t="s">
        <v>75</v>
      </c>
      <c r="V4" s="814"/>
    </row>
    <row r="5" spans="1:22" ht="29.25" customHeight="1" x14ac:dyDescent="0.2">
      <c r="A5" s="819"/>
      <c r="B5" s="819"/>
      <c r="C5" s="823"/>
      <c r="D5" s="823"/>
      <c r="E5" s="819"/>
      <c r="F5" s="819"/>
      <c r="G5" s="823"/>
      <c r="H5" s="823"/>
      <c r="I5" s="823"/>
      <c r="J5" s="823"/>
      <c r="K5" s="823"/>
      <c r="L5" s="818"/>
      <c r="M5" s="398" t="s">
        <v>231</v>
      </c>
      <c r="N5" s="399" t="s">
        <v>232</v>
      </c>
      <c r="O5" s="400" t="s">
        <v>231</v>
      </c>
      <c r="P5" s="401" t="s">
        <v>232</v>
      </c>
      <c r="Q5" s="402" t="s">
        <v>231</v>
      </c>
      <c r="R5" s="399" t="s">
        <v>232</v>
      </c>
      <c r="S5" s="400" t="s">
        <v>231</v>
      </c>
      <c r="T5" s="401" t="s">
        <v>232</v>
      </c>
      <c r="U5" s="402" t="s">
        <v>231</v>
      </c>
      <c r="V5" s="403" t="s">
        <v>232</v>
      </c>
    </row>
    <row r="6" spans="1:22" x14ac:dyDescent="0.2">
      <c r="A6" s="422"/>
      <c r="B6" s="423"/>
      <c r="C6" s="424"/>
      <c r="D6" s="424"/>
      <c r="E6" s="424"/>
      <c r="F6" s="424"/>
      <c r="G6" s="424"/>
      <c r="H6" s="424"/>
      <c r="I6" s="423"/>
      <c r="J6" s="424"/>
      <c r="K6" s="425">
        <v>0.54</v>
      </c>
      <c r="L6" s="408"/>
      <c r="M6" s="404"/>
      <c r="N6" s="405">
        <f>ROUND((($E6*$B6*M6)+($F6*$B6*M6)+($G6*$D6*$B6*M6)+($H6*$C6*$B6*M6)+($I6*$B6*M6)+(($J6*$K6)*$B6*M6)+($L6*$B6*M6)),0)</f>
        <v>0</v>
      </c>
      <c r="O6" s="406"/>
      <c r="P6" s="405">
        <f>ROUND((($E6*$B6*O6)+($F6*$B6*O6)+($G6*$D6*$B6*O6)+($H6*$C6*$B6*O6)+($I6*$B6*O6)+(($J6*$K6)*$B6*O6)+($L6*$B6*O6)),0)</f>
        <v>0</v>
      </c>
      <c r="Q6" s="436"/>
      <c r="R6" s="405">
        <f>ROUND((($E6*$B6*Q6)+($F6*$B6*Q6)+($G6*$D6*$B6*Q6)+($H6*$C6*$B6*Q6)+($I6*$B6*Q6)+(($J6*$K6)*$B6*Q6)+($L6*$B6*Q6)),0)</f>
        <v>0</v>
      </c>
      <c r="S6" s="406"/>
      <c r="T6" s="407">
        <f>ROUND((($E6*$B6*S6)+($F6*$B6*S6)+($G6*$D6*$B6*S6)+($H6*$C6*$B6*S6)+($I6*$B6*S6)+(($J6*$K6)*$B6*S6)+($L6*$B6*S6)),0)</f>
        <v>0</v>
      </c>
      <c r="U6" s="408"/>
      <c r="V6" s="520">
        <f>ROUND((($E6*$B6*U6)+($F6*$B6*U6)+($G6*$D6*$B6*U6)+($H6*$C6*$B6*U6)+($I6*$B6*U6)+(($J6*$K6)*$B6*U6)+($L6*$B6*U6)),0)</f>
        <v>0</v>
      </c>
    </row>
    <row r="7" spans="1:22" x14ac:dyDescent="0.2">
      <c r="A7" s="426"/>
      <c r="B7" s="427"/>
      <c r="C7" s="428"/>
      <c r="D7" s="428"/>
      <c r="E7" s="428"/>
      <c r="F7" s="428"/>
      <c r="G7" s="428"/>
      <c r="H7" s="428"/>
      <c r="I7" s="427"/>
      <c r="J7" s="428"/>
      <c r="K7" s="429">
        <v>0.54</v>
      </c>
      <c r="L7" s="413"/>
      <c r="M7" s="409"/>
      <c r="N7" s="526">
        <f t="shared" ref="N7:N10" si="0">ROUND((($E7*$B7*M7)+($F7*$B7*M7)+($G7*$D7*$B7*M7)+($H7*$C7*$B7*M7)+($I7*$B7*M7)+(($J7*$K7)*$B7*M7)+($L7*$B7*M7)),0)</f>
        <v>0</v>
      </c>
      <c r="O7" s="529"/>
      <c r="P7" s="526">
        <f t="shared" ref="P7:P10" si="1">ROUND((($E7*$B7*O7)+($F7*$B7*O7)+($G7*$D7*$B7*O7)+($H7*$C7*$B7*O7)+($I7*$B7*O7)+(($J7*$K7)*$B7*O7)+($L7*$B7*O7)),0)</f>
        <v>0</v>
      </c>
      <c r="Q7" s="530"/>
      <c r="R7" s="526">
        <f t="shared" ref="R7:R10" si="2">ROUND((($E7*$B7*Q7)+($F7*$B7*Q7)+($G7*$D7*$B7*Q7)+($H7*$C7*$B7*Q7)+($I7*$B7*Q7)+(($J7*$K7)*$B7*Q7)+($L7*$B7*Q7)),0)</f>
        <v>0</v>
      </c>
      <c r="S7" s="529"/>
      <c r="T7" s="527">
        <f t="shared" ref="T7:T10" si="3">ROUND((($E7*$B7*S7)+($F7*$B7*S7)+($G7*$D7*$B7*S7)+($H7*$C7*$B7*S7)+($I7*$B7*S7)+(($J7*$K7)*$B7*S7)+($L7*$B7*S7)),0)</f>
        <v>0</v>
      </c>
      <c r="U7" s="531"/>
      <c r="V7" s="532">
        <f t="shared" ref="V7:V10" si="4">ROUND((($E7*$B7*U7)+($F7*$B7*U7)+($G7*$D7*$B7*U7)+($H7*$C7*$B7*U7)+($I7*$B7*U7)+(($J7*$K7)*$B7*U7)+($L7*$B7*U7)),0)</f>
        <v>0</v>
      </c>
    </row>
    <row r="8" spans="1:22" x14ac:dyDescent="0.2">
      <c r="A8" s="426"/>
      <c r="B8" s="427"/>
      <c r="C8" s="428"/>
      <c r="D8" s="428"/>
      <c r="E8" s="428"/>
      <c r="F8" s="428"/>
      <c r="G8" s="428"/>
      <c r="H8" s="428"/>
      <c r="I8" s="427"/>
      <c r="J8" s="428"/>
      <c r="K8" s="429">
        <v>0.54</v>
      </c>
      <c r="L8" s="413"/>
      <c r="M8" s="409"/>
      <c r="N8" s="410">
        <f t="shared" si="0"/>
        <v>0</v>
      </c>
      <c r="O8" s="411"/>
      <c r="P8" s="410">
        <f t="shared" si="1"/>
        <v>0</v>
      </c>
      <c r="Q8" s="437"/>
      <c r="R8" s="410">
        <f t="shared" si="2"/>
        <v>0</v>
      </c>
      <c r="S8" s="411"/>
      <c r="T8" s="412">
        <f t="shared" si="3"/>
        <v>0</v>
      </c>
      <c r="U8" s="413"/>
      <c r="V8" s="414">
        <f t="shared" si="4"/>
        <v>0</v>
      </c>
    </row>
    <row r="9" spans="1:22" x14ac:dyDescent="0.2">
      <c r="A9" s="426"/>
      <c r="B9" s="427"/>
      <c r="C9" s="428"/>
      <c r="D9" s="428"/>
      <c r="E9" s="428"/>
      <c r="F9" s="428"/>
      <c r="G9" s="428"/>
      <c r="H9" s="428"/>
      <c r="I9" s="427"/>
      <c r="J9" s="428"/>
      <c r="K9" s="429">
        <v>0.54</v>
      </c>
      <c r="L9" s="413"/>
      <c r="M9" s="409"/>
      <c r="N9" s="528">
        <f t="shared" si="0"/>
        <v>0</v>
      </c>
      <c r="O9" s="533"/>
      <c r="P9" s="528">
        <f t="shared" si="1"/>
        <v>0</v>
      </c>
      <c r="Q9" s="534"/>
      <c r="R9" s="528">
        <f t="shared" si="2"/>
        <v>0</v>
      </c>
      <c r="S9" s="533"/>
      <c r="T9" s="535">
        <f t="shared" si="3"/>
        <v>0</v>
      </c>
      <c r="U9" s="536"/>
      <c r="V9" s="525">
        <f t="shared" si="4"/>
        <v>0</v>
      </c>
    </row>
    <row r="10" spans="1:22" x14ac:dyDescent="0.2">
      <c r="A10" s="430"/>
      <c r="B10" s="431"/>
      <c r="C10" s="432"/>
      <c r="D10" s="432"/>
      <c r="E10" s="432"/>
      <c r="F10" s="432"/>
      <c r="G10" s="432"/>
      <c r="H10" s="432"/>
      <c r="I10" s="431"/>
      <c r="J10" s="432"/>
      <c r="K10" s="433">
        <v>0.54</v>
      </c>
      <c r="L10" s="416"/>
      <c r="M10" s="415"/>
      <c r="N10" s="405">
        <f t="shared" si="0"/>
        <v>0</v>
      </c>
      <c r="O10" s="521"/>
      <c r="P10" s="405">
        <f t="shared" si="1"/>
        <v>0</v>
      </c>
      <c r="Q10" s="522"/>
      <c r="R10" s="405">
        <f t="shared" si="2"/>
        <v>0</v>
      </c>
      <c r="S10" s="521"/>
      <c r="T10" s="523">
        <f t="shared" si="3"/>
        <v>0</v>
      </c>
      <c r="U10" s="524"/>
      <c r="V10" s="525">
        <f t="shared" si="4"/>
        <v>0</v>
      </c>
    </row>
    <row r="11" spans="1:22" ht="17.25" customHeight="1" thickBot="1" x14ac:dyDescent="0.25">
      <c r="A11" s="434"/>
      <c r="B11" s="434"/>
      <c r="C11" s="434"/>
      <c r="D11" s="434"/>
      <c r="E11" s="434"/>
      <c r="F11" s="434"/>
      <c r="G11" s="434"/>
      <c r="H11" s="434"/>
      <c r="I11" s="434"/>
      <c r="J11" s="434"/>
      <c r="K11" s="434"/>
      <c r="L11" s="435" t="s">
        <v>257</v>
      </c>
      <c r="M11" s="417">
        <f t="shared" ref="M11:V11" si="5">SUM(M6:M10)</f>
        <v>0</v>
      </c>
      <c r="N11" s="418">
        <f t="shared" si="5"/>
        <v>0</v>
      </c>
      <c r="O11" s="439">
        <f t="shared" si="5"/>
        <v>0</v>
      </c>
      <c r="P11" s="418">
        <f t="shared" si="5"/>
        <v>0</v>
      </c>
      <c r="Q11" s="439">
        <f t="shared" si="5"/>
        <v>0</v>
      </c>
      <c r="R11" s="418">
        <f t="shared" si="5"/>
        <v>0</v>
      </c>
      <c r="S11" s="439">
        <f t="shared" si="5"/>
        <v>0</v>
      </c>
      <c r="T11" s="419">
        <f t="shared" si="5"/>
        <v>0</v>
      </c>
      <c r="U11" s="439">
        <f t="shared" si="5"/>
        <v>0</v>
      </c>
      <c r="V11" s="420">
        <f t="shared" si="5"/>
        <v>0</v>
      </c>
    </row>
    <row r="12" spans="1:22" x14ac:dyDescent="0.2">
      <c r="A12" s="421"/>
      <c r="B12" s="421"/>
      <c r="C12" s="421"/>
      <c r="D12" s="421"/>
      <c r="E12" s="421"/>
      <c r="F12" s="421"/>
      <c r="G12" s="421"/>
      <c r="H12" s="421"/>
      <c r="I12" s="421"/>
      <c r="J12" s="421"/>
      <c r="K12" s="421"/>
      <c r="L12" s="421"/>
      <c r="M12" s="421"/>
      <c r="N12" s="421"/>
      <c r="O12" s="421"/>
      <c r="P12" s="421"/>
      <c r="Q12" s="421"/>
      <c r="R12" s="421"/>
      <c r="S12" s="421"/>
      <c r="T12" s="421"/>
      <c r="U12" s="421"/>
      <c r="V12" s="421"/>
    </row>
    <row r="13" spans="1:22" ht="13.5" thickBot="1" x14ac:dyDescent="0.25">
      <c r="A13" s="421"/>
      <c r="B13" s="421"/>
      <c r="C13" s="421"/>
      <c r="D13" s="421"/>
      <c r="E13" s="421"/>
      <c r="F13" s="421"/>
      <c r="G13" s="421"/>
      <c r="H13" s="421"/>
      <c r="I13" s="421"/>
      <c r="J13" s="421"/>
      <c r="K13" s="421"/>
      <c r="L13" s="421"/>
      <c r="M13" s="421"/>
      <c r="N13" s="421"/>
      <c r="O13" s="421"/>
      <c r="P13" s="421"/>
      <c r="Q13" s="421"/>
      <c r="R13" s="421"/>
      <c r="S13" s="421"/>
      <c r="T13" s="421"/>
      <c r="U13" s="421"/>
      <c r="V13" s="421"/>
    </row>
    <row r="14" spans="1:22" ht="18" customHeight="1" x14ac:dyDescent="0.2">
      <c r="A14" s="819" t="s">
        <v>233</v>
      </c>
      <c r="B14" s="819" t="s">
        <v>220</v>
      </c>
      <c r="C14" s="823" t="s">
        <v>221</v>
      </c>
      <c r="D14" s="823" t="s">
        <v>222</v>
      </c>
      <c r="E14" s="819" t="s">
        <v>223</v>
      </c>
      <c r="F14" s="819" t="s">
        <v>224</v>
      </c>
      <c r="G14" s="823" t="s">
        <v>225</v>
      </c>
      <c r="H14" s="823" t="s">
        <v>226</v>
      </c>
      <c r="I14" s="823" t="s">
        <v>227</v>
      </c>
      <c r="J14" s="823" t="s">
        <v>228</v>
      </c>
      <c r="K14" s="823" t="s">
        <v>229</v>
      </c>
      <c r="L14" s="818" t="s">
        <v>230</v>
      </c>
      <c r="M14" s="820" t="s">
        <v>71</v>
      </c>
      <c r="N14" s="821"/>
      <c r="O14" s="822" t="s">
        <v>72</v>
      </c>
      <c r="P14" s="822"/>
      <c r="Q14" s="813" t="s">
        <v>73</v>
      </c>
      <c r="R14" s="821"/>
      <c r="S14" s="822" t="s">
        <v>74</v>
      </c>
      <c r="T14" s="822"/>
      <c r="U14" s="813" t="s">
        <v>75</v>
      </c>
      <c r="V14" s="814"/>
    </row>
    <row r="15" spans="1:22" ht="29.25" customHeight="1" x14ac:dyDescent="0.2">
      <c r="A15" s="819"/>
      <c r="B15" s="819"/>
      <c r="C15" s="823"/>
      <c r="D15" s="823"/>
      <c r="E15" s="819"/>
      <c r="F15" s="819"/>
      <c r="G15" s="823"/>
      <c r="H15" s="823"/>
      <c r="I15" s="823"/>
      <c r="J15" s="823"/>
      <c r="K15" s="823"/>
      <c r="L15" s="818"/>
      <c r="M15" s="398" t="s">
        <v>231</v>
      </c>
      <c r="N15" s="399" t="s">
        <v>232</v>
      </c>
      <c r="O15" s="400" t="s">
        <v>231</v>
      </c>
      <c r="P15" s="401" t="s">
        <v>232</v>
      </c>
      <c r="Q15" s="402" t="s">
        <v>231</v>
      </c>
      <c r="R15" s="399" t="s">
        <v>232</v>
      </c>
      <c r="S15" s="400" t="s">
        <v>231</v>
      </c>
      <c r="T15" s="401" t="s">
        <v>232</v>
      </c>
      <c r="U15" s="402" t="s">
        <v>231</v>
      </c>
      <c r="V15" s="403" t="s">
        <v>232</v>
      </c>
    </row>
    <row r="16" spans="1:22" x14ac:dyDescent="0.2">
      <c r="A16" s="422"/>
      <c r="B16" s="423"/>
      <c r="C16" s="424"/>
      <c r="D16" s="424"/>
      <c r="E16" s="424"/>
      <c r="F16" s="424"/>
      <c r="G16" s="424"/>
      <c r="H16" s="424"/>
      <c r="I16" s="423"/>
      <c r="J16" s="424"/>
      <c r="K16" s="425"/>
      <c r="L16" s="408"/>
      <c r="M16" s="404"/>
      <c r="N16" s="405">
        <f>ROUND((($E16*$B16*M16)+($F16*$B16*M16)+($G16*$D16*$B16*M16)+($H16*$C16*$B16*M16)+($I16*$B16*M16)+(($J16*$K16)*$B16*M16)+($L16*$B16*M16)),0)</f>
        <v>0</v>
      </c>
      <c r="O16" s="406"/>
      <c r="P16" s="405">
        <f>ROUND((($E16*$B16*O16)+($F16*$B16*O16)+($G16*$D16*$B16*O16)+($H16*$C16*$B16*O16)+($I16*$B16*O16)+(($J16*$K16)*$B16*O16)+($L16*$B16*O16)),0)</f>
        <v>0</v>
      </c>
      <c r="Q16" s="436"/>
      <c r="R16" s="405">
        <f>ROUND((($E16*$B16*Q16)+($F16*$B16*Q16)+($G16*$D16*$B16*Q16)+($H16*$C16*$B16*Q16)+($I16*$B16*Q16)+(($J16*$K16)*$B16*Q16)+($L16*$B16*Q16)),0)</f>
        <v>0</v>
      </c>
      <c r="S16" s="406"/>
      <c r="T16" s="407">
        <f>ROUND((($E16*$B16*S16)+($F16*$B16*S16)+($G16*$D16*$B16*S16)+($H16*$C16*$B16*S16)+($I16*$B16*S16)+(($J16*$K16)*$B16*S16)+($L16*$B16*S16)),0)</f>
        <v>0</v>
      </c>
      <c r="U16" s="408"/>
      <c r="V16" s="520">
        <f>ROUND((($E16*$B16*U16)+($F16*$B16*U16)+($G16*$D16*$B16*U16)+($H16*$C16*$B16*U16)+($I16*$B16*U16)+(($J16*$K16)*$B16*U16)+($L16*$B16*U16)),0)</f>
        <v>0</v>
      </c>
    </row>
    <row r="17" spans="1:22" x14ac:dyDescent="0.2">
      <c r="A17" s="426"/>
      <c r="B17" s="427"/>
      <c r="C17" s="428"/>
      <c r="D17" s="428"/>
      <c r="E17" s="428"/>
      <c r="F17" s="428"/>
      <c r="G17" s="428"/>
      <c r="H17" s="428"/>
      <c r="I17" s="427"/>
      <c r="J17" s="428"/>
      <c r="K17" s="429"/>
      <c r="L17" s="413"/>
      <c r="M17" s="409"/>
      <c r="N17" s="410">
        <f t="shared" ref="N17:N20" si="6">ROUND((($E17*$B17*M17)+($F17*$B17*M17)+($G17*$D17*$B17*M17)+($H17*$C17*$B17*M17)+($I17*$B17*M17)+(($J17*$K17)*$B17*M17)+($L17*$B17*M17)),0)</f>
        <v>0</v>
      </c>
      <c r="O17" s="411"/>
      <c r="P17" s="410">
        <f t="shared" ref="P17:P20" si="7">ROUND((($E17*$B17*O17)+($F17*$B17*O17)+($G17*$D17*$B17*O17)+($H17*$C17*$B17*O17)+($I17*$B17*O17)+(($J17*$K17)*$B17*O17)+($L17*$B17*O17)),0)</f>
        <v>0</v>
      </c>
      <c r="Q17" s="437"/>
      <c r="R17" s="410">
        <f t="shared" ref="R17:R20" si="8">ROUND((($E17*$B17*Q17)+($F17*$B17*Q17)+($G17*$D17*$B17*Q17)+($H17*$C17*$B17*Q17)+($I17*$B17*Q17)+(($J17*$K17)*$B17*Q17)+($L17*$B17*Q17)),0)</f>
        <v>0</v>
      </c>
      <c r="S17" s="411"/>
      <c r="T17" s="412">
        <f t="shared" ref="T17:T20" si="9">ROUND((($E17*$B17*S17)+($F17*$B17*S17)+($G17*$D17*$B17*S17)+($H17*$C17*$B17*S17)+($I17*$B17*S17)+(($J17*$K17)*$B17*S17)+($L17*$B17*S17)),0)</f>
        <v>0</v>
      </c>
      <c r="U17" s="413"/>
      <c r="V17" s="414">
        <f t="shared" ref="V17:V20" si="10">ROUND((($E17*$B17*U17)+($F17*$B17*U17)+($G17*$D17*$B17*U17)+($H17*$C17*$B17*U17)+($I17*$B17*U17)+(($J17*$K17)*$B17*U17)+($L17*$B17*U17)),0)</f>
        <v>0</v>
      </c>
    </row>
    <row r="18" spans="1:22" x14ac:dyDescent="0.2">
      <c r="A18" s="426"/>
      <c r="B18" s="427"/>
      <c r="C18" s="428"/>
      <c r="D18" s="428"/>
      <c r="E18" s="428"/>
      <c r="F18" s="428"/>
      <c r="G18" s="428"/>
      <c r="H18" s="428"/>
      <c r="I18" s="427"/>
      <c r="J18" s="428"/>
      <c r="K18" s="429"/>
      <c r="L18" s="413"/>
      <c r="M18" s="409"/>
      <c r="N18" s="410">
        <f t="shared" si="6"/>
        <v>0</v>
      </c>
      <c r="O18" s="411"/>
      <c r="P18" s="410">
        <f t="shared" si="7"/>
        <v>0</v>
      </c>
      <c r="Q18" s="437"/>
      <c r="R18" s="410">
        <f t="shared" si="8"/>
        <v>0</v>
      </c>
      <c r="S18" s="411"/>
      <c r="T18" s="412">
        <f t="shared" si="9"/>
        <v>0</v>
      </c>
      <c r="U18" s="413"/>
      <c r="V18" s="414">
        <f t="shared" si="10"/>
        <v>0</v>
      </c>
    </row>
    <row r="19" spans="1:22" x14ac:dyDescent="0.2">
      <c r="A19" s="426"/>
      <c r="B19" s="427"/>
      <c r="C19" s="428"/>
      <c r="D19" s="428"/>
      <c r="E19" s="428"/>
      <c r="F19" s="428"/>
      <c r="G19" s="428"/>
      <c r="H19" s="428"/>
      <c r="I19" s="427"/>
      <c r="J19" s="428"/>
      <c r="K19" s="429"/>
      <c r="L19" s="413"/>
      <c r="M19" s="409"/>
      <c r="N19" s="410">
        <f t="shared" si="6"/>
        <v>0</v>
      </c>
      <c r="O19" s="411"/>
      <c r="P19" s="410">
        <f t="shared" si="7"/>
        <v>0</v>
      </c>
      <c r="Q19" s="437"/>
      <c r="R19" s="410">
        <f t="shared" si="8"/>
        <v>0</v>
      </c>
      <c r="S19" s="411"/>
      <c r="T19" s="412">
        <f t="shared" si="9"/>
        <v>0</v>
      </c>
      <c r="U19" s="413"/>
      <c r="V19" s="414">
        <f t="shared" si="10"/>
        <v>0</v>
      </c>
    </row>
    <row r="20" spans="1:22" x14ac:dyDescent="0.2">
      <c r="A20" s="430"/>
      <c r="B20" s="431"/>
      <c r="C20" s="432"/>
      <c r="D20" s="432"/>
      <c r="E20" s="432"/>
      <c r="F20" s="432"/>
      <c r="G20" s="432"/>
      <c r="H20" s="432"/>
      <c r="I20" s="431"/>
      <c r="J20" s="432"/>
      <c r="K20" s="433"/>
      <c r="L20" s="416"/>
      <c r="M20" s="415"/>
      <c r="N20" s="405">
        <f t="shared" si="6"/>
        <v>0</v>
      </c>
      <c r="O20" s="521"/>
      <c r="P20" s="405">
        <f t="shared" si="7"/>
        <v>0</v>
      </c>
      <c r="Q20" s="522"/>
      <c r="R20" s="405">
        <f t="shared" si="8"/>
        <v>0</v>
      </c>
      <c r="S20" s="521"/>
      <c r="T20" s="523">
        <f t="shared" si="9"/>
        <v>0</v>
      </c>
      <c r="U20" s="524"/>
      <c r="V20" s="525">
        <f t="shared" si="10"/>
        <v>0</v>
      </c>
    </row>
    <row r="21" spans="1:22" ht="18.75" customHeight="1" thickBot="1" x14ac:dyDescent="0.25">
      <c r="A21" s="434"/>
      <c r="B21" s="434"/>
      <c r="C21" s="434"/>
      <c r="D21" s="434"/>
      <c r="E21" s="434"/>
      <c r="F21" s="434"/>
      <c r="G21" s="434"/>
      <c r="H21" s="434"/>
      <c r="I21" s="434"/>
      <c r="J21" s="434"/>
      <c r="K21" s="817" t="s">
        <v>258</v>
      </c>
      <c r="L21" s="817"/>
      <c r="M21" s="441"/>
      <c r="N21" s="418">
        <f>SUM(N16:N20)</f>
        <v>0</v>
      </c>
      <c r="O21" s="439"/>
      <c r="P21" s="418">
        <f>SUM(P16:P20)</f>
        <v>0</v>
      </c>
      <c r="Q21" s="440"/>
      <c r="R21" s="418">
        <f>SUM(R16:R20)</f>
        <v>0</v>
      </c>
      <c r="S21" s="439"/>
      <c r="T21" s="419">
        <f>SUM(T16:T20)</f>
        <v>0</v>
      </c>
      <c r="U21" s="438"/>
      <c r="V21" s="420">
        <f>SUM(V16:V20)</f>
        <v>0</v>
      </c>
    </row>
    <row r="22" spans="1:22" x14ac:dyDescent="0.2">
      <c r="M22" s="421"/>
      <c r="N22" s="421"/>
      <c r="O22" s="421"/>
      <c r="P22" s="421"/>
      <c r="Q22" s="421"/>
      <c r="R22" s="421"/>
      <c r="S22" s="421"/>
      <c r="T22" s="421"/>
      <c r="U22" s="421"/>
      <c r="V22" s="421"/>
    </row>
    <row r="23" spans="1:22" ht="16.5" customHeight="1" x14ac:dyDescent="0.2">
      <c r="K23" s="815" t="s">
        <v>259</v>
      </c>
      <c r="L23" s="815"/>
      <c r="M23" s="816" t="s">
        <v>71</v>
      </c>
      <c r="N23" s="816"/>
      <c r="O23" s="816" t="s">
        <v>72</v>
      </c>
      <c r="P23" s="816"/>
      <c r="Q23" s="816" t="s">
        <v>73</v>
      </c>
      <c r="R23" s="816"/>
      <c r="S23" s="816" t="s">
        <v>74</v>
      </c>
      <c r="T23" s="816"/>
      <c r="U23" s="816" t="s">
        <v>75</v>
      </c>
      <c r="V23" s="816"/>
    </row>
    <row r="24" spans="1:22" ht="18" customHeight="1" x14ac:dyDescent="0.2">
      <c r="K24" s="815"/>
      <c r="L24" s="815"/>
      <c r="N24" s="561">
        <f>N11+N21</f>
        <v>0</v>
      </c>
      <c r="P24" s="561">
        <f>P11+P21</f>
        <v>0</v>
      </c>
      <c r="R24" s="561">
        <f>R11+R21</f>
        <v>0</v>
      </c>
      <c r="T24" s="561">
        <f>T11+T21</f>
        <v>0</v>
      </c>
      <c r="V24" s="561">
        <f>V11+V21</f>
        <v>0</v>
      </c>
    </row>
  </sheetData>
  <mergeCells count="42">
    <mergeCell ref="A4:A5"/>
    <mergeCell ref="B4:B5"/>
    <mergeCell ref="C4:C5"/>
    <mergeCell ref="D4:D5"/>
    <mergeCell ref="E4:E5"/>
    <mergeCell ref="U4:V4"/>
    <mergeCell ref="G4:G5"/>
    <mergeCell ref="H4:H5"/>
    <mergeCell ref="I4:I5"/>
    <mergeCell ref="J4:J5"/>
    <mergeCell ref="K4:K5"/>
    <mergeCell ref="L4:L5"/>
    <mergeCell ref="M4:N4"/>
    <mergeCell ref="O4:P4"/>
    <mergeCell ref="Q4:R4"/>
    <mergeCell ref="S4:T4"/>
    <mergeCell ref="G14:G15"/>
    <mergeCell ref="H14:H15"/>
    <mergeCell ref="I14:I15"/>
    <mergeCell ref="J14:J15"/>
    <mergeCell ref="K14:K15"/>
    <mergeCell ref="A14:A15"/>
    <mergeCell ref="B14:B15"/>
    <mergeCell ref="C14:C15"/>
    <mergeCell ref="D14:D15"/>
    <mergeCell ref="E14:E15"/>
    <mergeCell ref="C1:F1"/>
    <mergeCell ref="U14:V14"/>
    <mergeCell ref="K23:L24"/>
    <mergeCell ref="M23:N23"/>
    <mergeCell ref="O23:P23"/>
    <mergeCell ref="Q23:R23"/>
    <mergeCell ref="S23:T23"/>
    <mergeCell ref="U23:V23"/>
    <mergeCell ref="K21:L21"/>
    <mergeCell ref="L14:L15"/>
    <mergeCell ref="F14:F15"/>
    <mergeCell ref="F4:F5"/>
    <mergeCell ref="M14:N14"/>
    <mergeCell ref="O14:P14"/>
    <mergeCell ref="Q14:R14"/>
    <mergeCell ref="S14:T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
  <sheetViews>
    <sheetView workbookViewId="0">
      <selection activeCell="D34" sqref="D34:O34"/>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 min="19" max="19" width="8.28515625" customWidth="1"/>
  </cols>
  <sheetData>
    <row r="1" spans="1:19" ht="15.75" x14ac:dyDescent="0.25">
      <c r="A1" s="442" t="s">
        <v>260</v>
      </c>
      <c r="C1" s="824" t="s">
        <v>364</v>
      </c>
      <c r="D1" s="824"/>
      <c r="E1" s="824"/>
      <c r="F1" s="824"/>
    </row>
    <row r="3" spans="1:19" x14ac:dyDescent="0.25">
      <c r="A3" s="825" t="s">
        <v>193</v>
      </c>
      <c r="B3" s="825" t="s">
        <v>194</v>
      </c>
      <c r="C3" s="825" t="s">
        <v>195</v>
      </c>
      <c r="D3" s="829" t="s">
        <v>71</v>
      </c>
      <c r="E3" s="830"/>
      <c r="F3" s="829" t="s">
        <v>72</v>
      </c>
      <c r="G3" s="831"/>
      <c r="H3" s="830" t="s">
        <v>73</v>
      </c>
      <c r="I3" s="830"/>
      <c r="J3" s="829" t="s">
        <v>74</v>
      </c>
      <c r="K3" s="831"/>
      <c r="L3" s="829" t="s">
        <v>75</v>
      </c>
      <c r="M3" s="831"/>
      <c r="N3" s="835" t="s">
        <v>60</v>
      </c>
      <c r="O3" s="836"/>
      <c r="P3" s="304" t="s">
        <v>196</v>
      </c>
      <c r="R3" s="458" t="s">
        <v>200</v>
      </c>
      <c r="S3" s="459"/>
    </row>
    <row r="4" spans="1:19" x14ac:dyDescent="0.25">
      <c r="A4" s="825"/>
      <c r="B4" s="825"/>
      <c r="C4" s="825"/>
      <c r="D4" s="294" t="s">
        <v>197</v>
      </c>
      <c r="E4" s="295" t="s">
        <v>125</v>
      </c>
      <c r="F4" s="294" t="s">
        <v>197</v>
      </c>
      <c r="G4" s="296" t="s">
        <v>125</v>
      </c>
      <c r="H4" s="297" t="s">
        <v>197</v>
      </c>
      <c r="I4" s="295" t="s">
        <v>125</v>
      </c>
      <c r="J4" s="294" t="s">
        <v>197</v>
      </c>
      <c r="K4" s="296" t="s">
        <v>125</v>
      </c>
      <c r="L4" s="294" t="s">
        <v>197</v>
      </c>
      <c r="M4" s="296" t="s">
        <v>125</v>
      </c>
      <c r="N4" s="312" t="s">
        <v>197</v>
      </c>
      <c r="O4" s="313" t="s">
        <v>125</v>
      </c>
      <c r="P4" s="305" t="s">
        <v>198</v>
      </c>
      <c r="R4" s="832">
        <v>0</v>
      </c>
      <c r="S4" s="833"/>
    </row>
    <row r="5" spans="1:19" x14ac:dyDescent="0.25">
      <c r="A5" s="538"/>
      <c r="B5" s="543"/>
      <c r="C5" s="539"/>
      <c r="D5" s="298"/>
      <c r="E5" s="299">
        <f>ROUND((C5*D5),0)</f>
        <v>0</v>
      </c>
      <c r="F5" s="300"/>
      <c r="G5" s="301">
        <f>ROUND(IF($P5="Y",(($C5*F5)*(1+$R$4)),($C5*F5)),0)</f>
        <v>0</v>
      </c>
      <c r="H5" s="302"/>
      <c r="I5" s="299">
        <f>ROUND(IF($P5="Y",(($C5*H5)*(1+$R$4)*(1+$R$4)),($C5*H5)),0)</f>
        <v>0</v>
      </c>
      <c r="J5" s="300"/>
      <c r="K5" s="301">
        <f>ROUND(IF($P5="Y",(($C5*J5)*(1+$R$4)*(1+$R$4)*(1+$R$4)),($C5*J5)),0)</f>
        <v>0</v>
      </c>
      <c r="L5" s="303"/>
      <c r="M5" s="301">
        <f>ROUND(IF($P5="Y",(($C5*L5)*(1+$R$4)*(1+$R$4)*(1+$R$4)*(1+$R$4)),($C5*L5)),0)</f>
        <v>0</v>
      </c>
      <c r="N5" s="314">
        <f>D5+F5+H5+J5+L5</f>
        <v>0</v>
      </c>
      <c r="O5" s="315">
        <f>E5+G5+I5+K5+M5</f>
        <v>0</v>
      </c>
      <c r="P5" s="551"/>
    </row>
    <row r="6" spans="1:19" x14ac:dyDescent="0.25">
      <c r="A6" s="540"/>
      <c r="B6" s="544"/>
      <c r="C6" s="541"/>
      <c r="D6" s="306"/>
      <c r="E6" s="307">
        <f t="shared" ref="E6:E32" si="0">ROUND((C6*D6),0)</f>
        <v>0</v>
      </c>
      <c r="F6" s="308"/>
      <c r="G6" s="309">
        <f t="shared" ref="G6:G32" si="1">ROUND(IF($P6="Y",(($C6*F6)*(1+$R$4)),($C6*F6)),0)</f>
        <v>0</v>
      </c>
      <c r="H6" s="310"/>
      <c r="I6" s="307">
        <f t="shared" ref="I6:I32" si="2">ROUND(IF($P6="Y",(($C6*H6)*(1+$R$4)*(1+$R$4)),($C6*H6)),0)</f>
        <v>0</v>
      </c>
      <c r="J6" s="308"/>
      <c r="K6" s="309">
        <f t="shared" ref="K6:K32" si="3">ROUND(IF($P6="Y",(($C6*J6)*(1+$R$4)*(1+$R$4)*(1+$R$4)),($C6*J6)),0)</f>
        <v>0</v>
      </c>
      <c r="L6" s="311"/>
      <c r="M6" s="309">
        <f t="shared" ref="M6:M32" si="4">ROUND(IF($P6="Y",(($C6*L6)*(1+$R$4)*(1+$R$4)*(1+$R$4)*(1+$R$4)),($C6*L6)),0)</f>
        <v>0</v>
      </c>
      <c r="N6" s="316">
        <f t="shared" ref="N6:N32" si="5">D6+F6+H6+J6+L6</f>
        <v>0</v>
      </c>
      <c r="O6" s="317">
        <f t="shared" ref="O6:O32" si="6">E6+G6+I6+K6+M6</f>
        <v>0</v>
      </c>
      <c r="P6" s="329"/>
    </row>
    <row r="7" spans="1:19" x14ac:dyDescent="0.25">
      <c r="A7" s="540"/>
      <c r="B7" s="544"/>
      <c r="C7" s="541"/>
      <c r="D7" s="306"/>
      <c r="E7" s="307">
        <f t="shared" si="0"/>
        <v>0</v>
      </c>
      <c r="F7" s="308"/>
      <c r="G7" s="309">
        <f t="shared" si="1"/>
        <v>0</v>
      </c>
      <c r="H7" s="310"/>
      <c r="I7" s="307">
        <f t="shared" si="2"/>
        <v>0</v>
      </c>
      <c r="J7" s="308"/>
      <c r="K7" s="309">
        <f t="shared" si="3"/>
        <v>0</v>
      </c>
      <c r="L7" s="311"/>
      <c r="M7" s="309">
        <f t="shared" si="4"/>
        <v>0</v>
      </c>
      <c r="N7" s="316">
        <f t="shared" si="5"/>
        <v>0</v>
      </c>
      <c r="O7" s="317">
        <f t="shared" si="6"/>
        <v>0</v>
      </c>
      <c r="P7" s="329"/>
    </row>
    <row r="8" spans="1:19" x14ac:dyDescent="0.25">
      <c r="A8" s="540"/>
      <c r="B8" s="544"/>
      <c r="C8" s="541"/>
      <c r="D8" s="306"/>
      <c r="E8" s="307">
        <f t="shared" si="0"/>
        <v>0</v>
      </c>
      <c r="F8" s="308"/>
      <c r="G8" s="309">
        <f t="shared" si="1"/>
        <v>0</v>
      </c>
      <c r="H8" s="310"/>
      <c r="I8" s="307">
        <f t="shared" si="2"/>
        <v>0</v>
      </c>
      <c r="J8" s="308"/>
      <c r="K8" s="309">
        <f t="shared" si="3"/>
        <v>0</v>
      </c>
      <c r="L8" s="311"/>
      <c r="M8" s="309">
        <f t="shared" si="4"/>
        <v>0</v>
      </c>
      <c r="N8" s="316">
        <f t="shared" si="5"/>
        <v>0</v>
      </c>
      <c r="O8" s="317">
        <f t="shared" si="6"/>
        <v>0</v>
      </c>
      <c r="P8" s="329"/>
    </row>
    <row r="9" spans="1:19" x14ac:dyDescent="0.25">
      <c r="A9" s="540"/>
      <c r="B9" s="544"/>
      <c r="C9" s="541"/>
      <c r="D9" s="306"/>
      <c r="E9" s="307">
        <f t="shared" si="0"/>
        <v>0</v>
      </c>
      <c r="F9" s="308"/>
      <c r="G9" s="309">
        <f t="shared" si="1"/>
        <v>0</v>
      </c>
      <c r="H9" s="310"/>
      <c r="I9" s="307">
        <f t="shared" si="2"/>
        <v>0</v>
      </c>
      <c r="J9" s="308"/>
      <c r="K9" s="309">
        <f t="shared" si="3"/>
        <v>0</v>
      </c>
      <c r="L9" s="311"/>
      <c r="M9" s="309">
        <f t="shared" si="4"/>
        <v>0</v>
      </c>
      <c r="N9" s="316">
        <f t="shared" si="5"/>
        <v>0</v>
      </c>
      <c r="O9" s="317">
        <f t="shared" si="6"/>
        <v>0</v>
      </c>
      <c r="P9" s="329"/>
    </row>
    <row r="10" spans="1:19" x14ac:dyDescent="0.25">
      <c r="A10" s="540"/>
      <c r="B10" s="544"/>
      <c r="C10" s="541"/>
      <c r="D10" s="306"/>
      <c r="E10" s="307">
        <f t="shared" si="0"/>
        <v>0</v>
      </c>
      <c r="F10" s="308"/>
      <c r="G10" s="309">
        <f t="shared" si="1"/>
        <v>0</v>
      </c>
      <c r="H10" s="310"/>
      <c r="I10" s="307">
        <f t="shared" si="2"/>
        <v>0</v>
      </c>
      <c r="J10" s="308"/>
      <c r="K10" s="309">
        <f t="shared" si="3"/>
        <v>0</v>
      </c>
      <c r="L10" s="311"/>
      <c r="M10" s="309">
        <f t="shared" si="4"/>
        <v>0</v>
      </c>
      <c r="N10" s="316">
        <f t="shared" si="5"/>
        <v>0</v>
      </c>
      <c r="O10" s="317">
        <f t="shared" si="6"/>
        <v>0</v>
      </c>
      <c r="P10" s="329"/>
    </row>
    <row r="11" spans="1:19" x14ac:dyDescent="0.25">
      <c r="A11" s="540"/>
      <c r="B11" s="544"/>
      <c r="C11" s="541"/>
      <c r="D11" s="306"/>
      <c r="E11" s="307">
        <f t="shared" si="0"/>
        <v>0</v>
      </c>
      <c r="F11" s="308"/>
      <c r="G11" s="309">
        <f t="shared" si="1"/>
        <v>0</v>
      </c>
      <c r="H11" s="310"/>
      <c r="I11" s="307">
        <f t="shared" si="2"/>
        <v>0</v>
      </c>
      <c r="J11" s="308"/>
      <c r="K11" s="309">
        <f t="shared" si="3"/>
        <v>0</v>
      </c>
      <c r="L11" s="311"/>
      <c r="M11" s="309">
        <f t="shared" si="4"/>
        <v>0</v>
      </c>
      <c r="N11" s="316">
        <f t="shared" si="5"/>
        <v>0</v>
      </c>
      <c r="O11" s="317">
        <f t="shared" si="6"/>
        <v>0</v>
      </c>
      <c r="P11" s="329"/>
    </row>
    <row r="12" spans="1:19" x14ac:dyDescent="0.25">
      <c r="A12" s="540"/>
      <c r="B12" s="544"/>
      <c r="C12" s="541"/>
      <c r="D12" s="306"/>
      <c r="E12" s="307">
        <f t="shared" si="0"/>
        <v>0</v>
      </c>
      <c r="F12" s="308"/>
      <c r="G12" s="309">
        <f t="shared" si="1"/>
        <v>0</v>
      </c>
      <c r="H12" s="310"/>
      <c r="I12" s="307">
        <f t="shared" si="2"/>
        <v>0</v>
      </c>
      <c r="J12" s="308"/>
      <c r="K12" s="309">
        <f t="shared" si="3"/>
        <v>0</v>
      </c>
      <c r="L12" s="311"/>
      <c r="M12" s="309">
        <f t="shared" si="4"/>
        <v>0</v>
      </c>
      <c r="N12" s="316">
        <f t="shared" si="5"/>
        <v>0</v>
      </c>
      <c r="O12" s="317">
        <f t="shared" si="6"/>
        <v>0</v>
      </c>
      <c r="P12" s="329"/>
    </row>
    <row r="13" spans="1:19" x14ac:dyDescent="0.25">
      <c r="A13" s="540"/>
      <c r="B13" s="544"/>
      <c r="C13" s="541"/>
      <c r="D13" s="306"/>
      <c r="E13" s="307">
        <f t="shared" si="0"/>
        <v>0</v>
      </c>
      <c r="F13" s="308"/>
      <c r="G13" s="309">
        <f t="shared" si="1"/>
        <v>0</v>
      </c>
      <c r="H13" s="310"/>
      <c r="I13" s="307">
        <f t="shared" si="2"/>
        <v>0</v>
      </c>
      <c r="J13" s="308"/>
      <c r="K13" s="309">
        <f t="shared" si="3"/>
        <v>0</v>
      </c>
      <c r="L13" s="311"/>
      <c r="M13" s="309">
        <f t="shared" si="4"/>
        <v>0</v>
      </c>
      <c r="N13" s="316">
        <f t="shared" si="5"/>
        <v>0</v>
      </c>
      <c r="O13" s="317">
        <f t="shared" si="6"/>
        <v>0</v>
      </c>
      <c r="P13" s="329"/>
    </row>
    <row r="14" spans="1:19" x14ac:dyDescent="0.25">
      <c r="A14" s="540"/>
      <c r="B14" s="544"/>
      <c r="C14" s="541"/>
      <c r="D14" s="306"/>
      <c r="E14" s="307">
        <f t="shared" si="0"/>
        <v>0</v>
      </c>
      <c r="F14" s="308"/>
      <c r="G14" s="309">
        <f t="shared" si="1"/>
        <v>0</v>
      </c>
      <c r="H14" s="310"/>
      <c r="I14" s="307">
        <f t="shared" si="2"/>
        <v>0</v>
      </c>
      <c r="J14" s="308"/>
      <c r="K14" s="309">
        <f t="shared" si="3"/>
        <v>0</v>
      </c>
      <c r="L14" s="311"/>
      <c r="M14" s="309">
        <f t="shared" si="4"/>
        <v>0</v>
      </c>
      <c r="N14" s="316">
        <f t="shared" si="5"/>
        <v>0</v>
      </c>
      <c r="O14" s="317">
        <f t="shared" si="6"/>
        <v>0</v>
      </c>
      <c r="P14" s="329"/>
    </row>
    <row r="15" spans="1:19" x14ac:dyDescent="0.25">
      <c r="A15" s="540"/>
      <c r="B15" s="544"/>
      <c r="C15" s="541"/>
      <c r="D15" s="306"/>
      <c r="E15" s="307">
        <f t="shared" si="0"/>
        <v>0</v>
      </c>
      <c r="F15" s="308"/>
      <c r="G15" s="309">
        <f t="shared" si="1"/>
        <v>0</v>
      </c>
      <c r="H15" s="310"/>
      <c r="I15" s="307">
        <f t="shared" si="2"/>
        <v>0</v>
      </c>
      <c r="J15" s="308"/>
      <c r="K15" s="309">
        <f t="shared" si="3"/>
        <v>0</v>
      </c>
      <c r="L15" s="311"/>
      <c r="M15" s="309">
        <f t="shared" si="4"/>
        <v>0</v>
      </c>
      <c r="N15" s="316">
        <f t="shared" si="5"/>
        <v>0</v>
      </c>
      <c r="O15" s="317">
        <f t="shared" si="6"/>
        <v>0</v>
      </c>
      <c r="P15" s="329"/>
    </row>
    <row r="16" spans="1:19" x14ac:dyDescent="0.25">
      <c r="A16" s="540"/>
      <c r="B16" s="544"/>
      <c r="C16" s="541"/>
      <c r="D16" s="306"/>
      <c r="E16" s="307">
        <f t="shared" si="0"/>
        <v>0</v>
      </c>
      <c r="F16" s="308"/>
      <c r="G16" s="309">
        <f t="shared" si="1"/>
        <v>0</v>
      </c>
      <c r="H16" s="310"/>
      <c r="I16" s="307">
        <f t="shared" si="2"/>
        <v>0</v>
      </c>
      <c r="J16" s="308"/>
      <c r="K16" s="309">
        <f t="shared" si="3"/>
        <v>0</v>
      </c>
      <c r="L16" s="311"/>
      <c r="M16" s="309">
        <f t="shared" si="4"/>
        <v>0</v>
      </c>
      <c r="N16" s="316">
        <f t="shared" si="5"/>
        <v>0</v>
      </c>
      <c r="O16" s="317">
        <f t="shared" si="6"/>
        <v>0</v>
      </c>
      <c r="P16" s="329"/>
    </row>
    <row r="17" spans="1:16" x14ac:dyDescent="0.25">
      <c r="A17" s="540"/>
      <c r="B17" s="544"/>
      <c r="C17" s="541"/>
      <c r="D17" s="306"/>
      <c r="E17" s="307">
        <f t="shared" si="0"/>
        <v>0</v>
      </c>
      <c r="F17" s="308"/>
      <c r="G17" s="309">
        <f t="shared" si="1"/>
        <v>0</v>
      </c>
      <c r="H17" s="310"/>
      <c r="I17" s="307">
        <f t="shared" si="2"/>
        <v>0</v>
      </c>
      <c r="J17" s="308"/>
      <c r="K17" s="309">
        <f t="shared" si="3"/>
        <v>0</v>
      </c>
      <c r="L17" s="311"/>
      <c r="M17" s="309">
        <f t="shared" si="4"/>
        <v>0</v>
      </c>
      <c r="N17" s="316">
        <f t="shared" si="5"/>
        <v>0</v>
      </c>
      <c r="O17" s="317">
        <f t="shared" si="6"/>
        <v>0</v>
      </c>
      <c r="P17" s="329"/>
    </row>
    <row r="18" spans="1:16" x14ac:dyDescent="0.25">
      <c r="A18" s="540"/>
      <c r="B18" s="544"/>
      <c r="C18" s="541"/>
      <c r="D18" s="306"/>
      <c r="E18" s="307">
        <f t="shared" si="0"/>
        <v>0</v>
      </c>
      <c r="F18" s="308"/>
      <c r="G18" s="309">
        <f t="shared" si="1"/>
        <v>0</v>
      </c>
      <c r="H18" s="310"/>
      <c r="I18" s="307">
        <f t="shared" si="2"/>
        <v>0</v>
      </c>
      <c r="J18" s="308"/>
      <c r="K18" s="309">
        <f t="shared" si="3"/>
        <v>0</v>
      </c>
      <c r="L18" s="311"/>
      <c r="M18" s="309">
        <f t="shared" si="4"/>
        <v>0</v>
      </c>
      <c r="N18" s="316">
        <f t="shared" si="5"/>
        <v>0</v>
      </c>
      <c r="O18" s="317">
        <f t="shared" si="6"/>
        <v>0</v>
      </c>
      <c r="P18" s="329"/>
    </row>
    <row r="19" spans="1:16" x14ac:dyDescent="0.25">
      <c r="A19" s="540"/>
      <c r="B19" s="544"/>
      <c r="C19" s="541"/>
      <c r="D19" s="306"/>
      <c r="E19" s="307">
        <f t="shared" si="0"/>
        <v>0</v>
      </c>
      <c r="F19" s="308"/>
      <c r="G19" s="309">
        <f t="shared" si="1"/>
        <v>0</v>
      </c>
      <c r="H19" s="310"/>
      <c r="I19" s="307">
        <f t="shared" si="2"/>
        <v>0</v>
      </c>
      <c r="J19" s="308"/>
      <c r="K19" s="309">
        <f t="shared" si="3"/>
        <v>0</v>
      </c>
      <c r="L19" s="311"/>
      <c r="M19" s="309">
        <f t="shared" si="4"/>
        <v>0</v>
      </c>
      <c r="N19" s="316">
        <f t="shared" si="5"/>
        <v>0</v>
      </c>
      <c r="O19" s="317">
        <f t="shared" si="6"/>
        <v>0</v>
      </c>
      <c r="P19" s="329"/>
    </row>
    <row r="20" spans="1:16" x14ac:dyDescent="0.25">
      <c r="A20" s="540"/>
      <c r="B20" s="544"/>
      <c r="C20" s="541"/>
      <c r="D20" s="306"/>
      <c r="E20" s="307">
        <f t="shared" si="0"/>
        <v>0</v>
      </c>
      <c r="F20" s="308"/>
      <c r="G20" s="309">
        <f t="shared" si="1"/>
        <v>0</v>
      </c>
      <c r="H20" s="310"/>
      <c r="I20" s="307">
        <f t="shared" si="2"/>
        <v>0</v>
      </c>
      <c r="J20" s="308"/>
      <c r="K20" s="309">
        <f t="shared" si="3"/>
        <v>0</v>
      </c>
      <c r="L20" s="311"/>
      <c r="M20" s="309">
        <f t="shared" si="4"/>
        <v>0</v>
      </c>
      <c r="N20" s="316">
        <f t="shared" si="5"/>
        <v>0</v>
      </c>
      <c r="O20" s="317">
        <f t="shared" si="6"/>
        <v>0</v>
      </c>
      <c r="P20" s="329"/>
    </row>
    <row r="21" spans="1:16" x14ac:dyDescent="0.25">
      <c r="A21" s="540"/>
      <c r="B21" s="544"/>
      <c r="C21" s="541"/>
      <c r="D21" s="306"/>
      <c r="E21" s="307">
        <f t="shared" si="0"/>
        <v>0</v>
      </c>
      <c r="F21" s="308"/>
      <c r="G21" s="309">
        <f t="shared" si="1"/>
        <v>0</v>
      </c>
      <c r="H21" s="310"/>
      <c r="I21" s="307">
        <f t="shared" si="2"/>
        <v>0</v>
      </c>
      <c r="J21" s="308"/>
      <c r="K21" s="309">
        <f t="shared" si="3"/>
        <v>0</v>
      </c>
      <c r="L21" s="311"/>
      <c r="M21" s="309">
        <f t="shared" si="4"/>
        <v>0</v>
      </c>
      <c r="N21" s="316">
        <f t="shared" si="5"/>
        <v>0</v>
      </c>
      <c r="O21" s="317">
        <f t="shared" si="6"/>
        <v>0</v>
      </c>
      <c r="P21" s="329"/>
    </row>
    <row r="22" spans="1:16" x14ac:dyDescent="0.25">
      <c r="A22" s="540"/>
      <c r="B22" s="544"/>
      <c r="C22" s="541"/>
      <c r="D22" s="306"/>
      <c r="E22" s="307">
        <f t="shared" si="0"/>
        <v>0</v>
      </c>
      <c r="F22" s="308"/>
      <c r="G22" s="309">
        <f t="shared" si="1"/>
        <v>0</v>
      </c>
      <c r="H22" s="310"/>
      <c r="I22" s="307">
        <f t="shared" si="2"/>
        <v>0</v>
      </c>
      <c r="J22" s="308"/>
      <c r="K22" s="309">
        <f t="shared" si="3"/>
        <v>0</v>
      </c>
      <c r="L22" s="311"/>
      <c r="M22" s="309">
        <f t="shared" si="4"/>
        <v>0</v>
      </c>
      <c r="N22" s="316">
        <f t="shared" si="5"/>
        <v>0</v>
      </c>
      <c r="O22" s="317">
        <f t="shared" si="6"/>
        <v>0</v>
      </c>
      <c r="P22" s="329"/>
    </row>
    <row r="23" spans="1:16" x14ac:dyDescent="0.25">
      <c r="A23" s="540"/>
      <c r="B23" s="544"/>
      <c r="C23" s="541"/>
      <c r="D23" s="306"/>
      <c r="E23" s="307">
        <f t="shared" si="0"/>
        <v>0</v>
      </c>
      <c r="F23" s="308"/>
      <c r="G23" s="309">
        <f t="shared" si="1"/>
        <v>0</v>
      </c>
      <c r="H23" s="310"/>
      <c r="I23" s="307">
        <f t="shared" si="2"/>
        <v>0</v>
      </c>
      <c r="J23" s="308"/>
      <c r="K23" s="309">
        <f t="shared" si="3"/>
        <v>0</v>
      </c>
      <c r="L23" s="311"/>
      <c r="M23" s="309">
        <f t="shared" si="4"/>
        <v>0</v>
      </c>
      <c r="N23" s="316">
        <f t="shared" si="5"/>
        <v>0</v>
      </c>
      <c r="O23" s="317">
        <f t="shared" si="6"/>
        <v>0</v>
      </c>
      <c r="P23" s="329"/>
    </row>
    <row r="24" spans="1:16" x14ac:dyDescent="0.25">
      <c r="A24" s="540"/>
      <c r="B24" s="544"/>
      <c r="C24" s="541"/>
      <c r="D24" s="306"/>
      <c r="E24" s="307">
        <f t="shared" si="0"/>
        <v>0</v>
      </c>
      <c r="F24" s="308"/>
      <c r="G24" s="309">
        <f t="shared" si="1"/>
        <v>0</v>
      </c>
      <c r="H24" s="310"/>
      <c r="I24" s="307">
        <f t="shared" si="2"/>
        <v>0</v>
      </c>
      <c r="J24" s="308"/>
      <c r="K24" s="309">
        <f t="shared" si="3"/>
        <v>0</v>
      </c>
      <c r="L24" s="311"/>
      <c r="M24" s="309">
        <f t="shared" si="4"/>
        <v>0</v>
      </c>
      <c r="N24" s="316">
        <f t="shared" si="5"/>
        <v>0</v>
      </c>
      <c r="O24" s="317">
        <f t="shared" si="6"/>
        <v>0</v>
      </c>
      <c r="P24" s="329"/>
    </row>
    <row r="25" spans="1:16" x14ac:dyDescent="0.25">
      <c r="A25" s="540"/>
      <c r="B25" s="544"/>
      <c r="C25" s="541"/>
      <c r="D25" s="306"/>
      <c r="E25" s="307">
        <f t="shared" si="0"/>
        <v>0</v>
      </c>
      <c r="F25" s="308"/>
      <c r="G25" s="309">
        <f t="shared" si="1"/>
        <v>0</v>
      </c>
      <c r="H25" s="310"/>
      <c r="I25" s="307">
        <f t="shared" si="2"/>
        <v>0</v>
      </c>
      <c r="J25" s="308"/>
      <c r="K25" s="309">
        <f t="shared" si="3"/>
        <v>0</v>
      </c>
      <c r="L25" s="311"/>
      <c r="M25" s="309">
        <f t="shared" si="4"/>
        <v>0</v>
      </c>
      <c r="N25" s="316">
        <f t="shared" si="5"/>
        <v>0</v>
      </c>
      <c r="O25" s="317">
        <f t="shared" si="6"/>
        <v>0</v>
      </c>
      <c r="P25" s="329"/>
    </row>
    <row r="26" spans="1:16" x14ac:dyDescent="0.25">
      <c r="A26" s="540"/>
      <c r="B26" s="544"/>
      <c r="C26" s="541"/>
      <c r="D26" s="306"/>
      <c r="E26" s="307">
        <f t="shared" si="0"/>
        <v>0</v>
      </c>
      <c r="F26" s="308"/>
      <c r="G26" s="309">
        <f t="shared" si="1"/>
        <v>0</v>
      </c>
      <c r="H26" s="310"/>
      <c r="I26" s="307">
        <f t="shared" si="2"/>
        <v>0</v>
      </c>
      <c r="J26" s="308"/>
      <c r="K26" s="309">
        <f t="shared" si="3"/>
        <v>0</v>
      </c>
      <c r="L26" s="311"/>
      <c r="M26" s="309">
        <f t="shared" si="4"/>
        <v>0</v>
      </c>
      <c r="N26" s="316">
        <f t="shared" si="5"/>
        <v>0</v>
      </c>
      <c r="O26" s="317">
        <f t="shared" si="6"/>
        <v>0</v>
      </c>
      <c r="P26" s="329"/>
    </row>
    <row r="27" spans="1:16" x14ac:dyDescent="0.25">
      <c r="A27" s="540"/>
      <c r="B27" s="544"/>
      <c r="C27" s="541"/>
      <c r="D27" s="306"/>
      <c r="E27" s="307">
        <f t="shared" si="0"/>
        <v>0</v>
      </c>
      <c r="F27" s="308"/>
      <c r="G27" s="309">
        <f t="shared" si="1"/>
        <v>0</v>
      </c>
      <c r="H27" s="310"/>
      <c r="I27" s="307">
        <f t="shared" si="2"/>
        <v>0</v>
      </c>
      <c r="J27" s="308"/>
      <c r="K27" s="309">
        <f t="shared" si="3"/>
        <v>0</v>
      </c>
      <c r="L27" s="311"/>
      <c r="M27" s="309">
        <f t="shared" si="4"/>
        <v>0</v>
      </c>
      <c r="N27" s="316">
        <f t="shared" si="5"/>
        <v>0</v>
      </c>
      <c r="O27" s="317">
        <f t="shared" si="6"/>
        <v>0</v>
      </c>
      <c r="P27" s="329"/>
    </row>
    <row r="28" spans="1:16" x14ac:dyDescent="0.25">
      <c r="A28" s="540"/>
      <c r="B28" s="544"/>
      <c r="C28" s="541"/>
      <c r="D28" s="306"/>
      <c r="E28" s="307">
        <f t="shared" si="0"/>
        <v>0</v>
      </c>
      <c r="F28" s="308"/>
      <c r="G28" s="309">
        <f t="shared" si="1"/>
        <v>0</v>
      </c>
      <c r="H28" s="310"/>
      <c r="I28" s="307">
        <f t="shared" si="2"/>
        <v>0</v>
      </c>
      <c r="J28" s="308"/>
      <c r="K28" s="309">
        <f t="shared" si="3"/>
        <v>0</v>
      </c>
      <c r="L28" s="311"/>
      <c r="M28" s="309">
        <f t="shared" si="4"/>
        <v>0</v>
      </c>
      <c r="N28" s="316">
        <f t="shared" si="5"/>
        <v>0</v>
      </c>
      <c r="O28" s="317">
        <f t="shared" si="6"/>
        <v>0</v>
      </c>
      <c r="P28" s="329"/>
    </row>
    <row r="29" spans="1:16" x14ac:dyDescent="0.25">
      <c r="A29" s="540"/>
      <c r="B29" s="544"/>
      <c r="C29" s="541"/>
      <c r="D29" s="306"/>
      <c r="E29" s="307">
        <f t="shared" si="0"/>
        <v>0</v>
      </c>
      <c r="F29" s="308"/>
      <c r="G29" s="309">
        <f t="shared" si="1"/>
        <v>0</v>
      </c>
      <c r="H29" s="310"/>
      <c r="I29" s="307">
        <f t="shared" si="2"/>
        <v>0</v>
      </c>
      <c r="J29" s="308"/>
      <c r="K29" s="309">
        <f t="shared" si="3"/>
        <v>0</v>
      </c>
      <c r="L29" s="311"/>
      <c r="M29" s="309">
        <f t="shared" si="4"/>
        <v>0</v>
      </c>
      <c r="N29" s="316">
        <f t="shared" si="5"/>
        <v>0</v>
      </c>
      <c r="O29" s="317">
        <f t="shared" si="6"/>
        <v>0</v>
      </c>
      <c r="P29" s="329"/>
    </row>
    <row r="30" spans="1:16" x14ac:dyDescent="0.25">
      <c r="A30" s="540"/>
      <c r="B30" s="544"/>
      <c r="C30" s="541"/>
      <c r="D30" s="306"/>
      <c r="E30" s="307">
        <f t="shared" si="0"/>
        <v>0</v>
      </c>
      <c r="F30" s="308"/>
      <c r="G30" s="309">
        <f t="shared" si="1"/>
        <v>0</v>
      </c>
      <c r="H30" s="310"/>
      <c r="I30" s="307">
        <f t="shared" si="2"/>
        <v>0</v>
      </c>
      <c r="J30" s="308"/>
      <c r="K30" s="309">
        <f t="shared" si="3"/>
        <v>0</v>
      </c>
      <c r="L30" s="311"/>
      <c r="M30" s="309">
        <f t="shared" si="4"/>
        <v>0</v>
      </c>
      <c r="N30" s="316">
        <f t="shared" si="5"/>
        <v>0</v>
      </c>
      <c r="O30" s="317">
        <f t="shared" si="6"/>
        <v>0</v>
      </c>
      <c r="P30" s="329"/>
    </row>
    <row r="31" spans="1:16" x14ac:dyDescent="0.25">
      <c r="A31" s="540"/>
      <c r="B31" s="544"/>
      <c r="C31" s="541"/>
      <c r="D31" s="306"/>
      <c r="E31" s="307">
        <f t="shared" si="0"/>
        <v>0</v>
      </c>
      <c r="F31" s="308"/>
      <c r="G31" s="309">
        <f t="shared" si="1"/>
        <v>0</v>
      </c>
      <c r="H31" s="310"/>
      <c r="I31" s="307">
        <f t="shared" si="2"/>
        <v>0</v>
      </c>
      <c r="J31" s="308"/>
      <c r="K31" s="309">
        <f t="shared" si="3"/>
        <v>0</v>
      </c>
      <c r="L31" s="311"/>
      <c r="M31" s="309">
        <f t="shared" si="4"/>
        <v>0</v>
      </c>
      <c r="N31" s="316">
        <f t="shared" si="5"/>
        <v>0</v>
      </c>
      <c r="O31" s="317">
        <f t="shared" si="6"/>
        <v>0</v>
      </c>
      <c r="P31" s="329"/>
    </row>
    <row r="32" spans="1:16" x14ac:dyDescent="0.25">
      <c r="A32" s="540"/>
      <c r="B32" s="544"/>
      <c r="C32" s="541"/>
      <c r="D32" s="306"/>
      <c r="E32" s="307">
        <f t="shared" si="0"/>
        <v>0</v>
      </c>
      <c r="F32" s="308"/>
      <c r="G32" s="309">
        <f t="shared" si="1"/>
        <v>0</v>
      </c>
      <c r="H32" s="310"/>
      <c r="I32" s="307">
        <f t="shared" si="2"/>
        <v>0</v>
      </c>
      <c r="J32" s="308"/>
      <c r="K32" s="309">
        <f t="shared" si="3"/>
        <v>0</v>
      </c>
      <c r="L32" s="311"/>
      <c r="M32" s="309">
        <f t="shared" si="4"/>
        <v>0</v>
      </c>
      <c r="N32" s="316">
        <f t="shared" si="5"/>
        <v>0</v>
      </c>
      <c r="O32" s="317">
        <f t="shared" si="6"/>
        <v>0</v>
      </c>
      <c r="P32" s="329"/>
    </row>
    <row r="34" spans="2:16" x14ac:dyDescent="0.25">
      <c r="D34" s="826" t="s">
        <v>71</v>
      </c>
      <c r="E34" s="827"/>
      <c r="F34" s="826" t="s">
        <v>72</v>
      </c>
      <c r="G34" s="828"/>
      <c r="H34" s="827" t="s">
        <v>73</v>
      </c>
      <c r="I34" s="827"/>
      <c r="J34" s="826" t="s">
        <v>74</v>
      </c>
      <c r="K34" s="828"/>
      <c r="L34" s="826" t="s">
        <v>75</v>
      </c>
      <c r="M34" s="828"/>
      <c r="N34" s="827" t="s">
        <v>60</v>
      </c>
      <c r="O34" s="828"/>
      <c r="P34" s="318" t="s">
        <v>179</v>
      </c>
    </row>
    <row r="35" spans="2:16" ht="20.25" customHeight="1" x14ac:dyDescent="0.25">
      <c r="B35" s="834" t="s">
        <v>201</v>
      </c>
      <c r="C35" s="834"/>
      <c r="E35" s="564">
        <f>SUM(E5:E32)</f>
        <v>0</v>
      </c>
      <c r="G35" s="564">
        <f>SUM(G5:G32)</f>
        <v>0</v>
      </c>
      <c r="I35" s="564">
        <f>SUM(I5:I32)</f>
        <v>0</v>
      </c>
      <c r="K35" s="564">
        <f>SUM(K5:K32)</f>
        <v>0</v>
      </c>
      <c r="M35" s="564">
        <f>SUM(M5:M32)</f>
        <v>0</v>
      </c>
      <c r="O35" s="564">
        <f>SUM(O5:O32)</f>
        <v>0</v>
      </c>
      <c r="P35" t="b">
        <f>IF(O35=SUM(E35:M35),TRUE)</f>
        <v>1</v>
      </c>
    </row>
  </sheetData>
  <mergeCells count="18">
    <mergeCell ref="R4:S4"/>
    <mergeCell ref="J34:K34"/>
    <mergeCell ref="L34:M34"/>
    <mergeCell ref="N34:O34"/>
    <mergeCell ref="B35:C35"/>
    <mergeCell ref="C3:C4"/>
    <mergeCell ref="B3:B4"/>
    <mergeCell ref="J3:K3"/>
    <mergeCell ref="L3:M3"/>
    <mergeCell ref="N3:O3"/>
    <mergeCell ref="C1:F1"/>
    <mergeCell ref="A3:A4"/>
    <mergeCell ref="D34:E34"/>
    <mergeCell ref="F34:G34"/>
    <mergeCell ref="H34:I34"/>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Helpful Info</vt:lpstr>
      <vt:lpstr>Instructions</vt:lpstr>
      <vt:lpstr>Budget Template</vt:lpstr>
      <vt:lpstr>Data</vt:lpstr>
      <vt:lpstr>PHS 398 Modular Periods 1-2</vt:lpstr>
      <vt:lpstr>PHS 398 Modular Periods 3-5</vt:lpstr>
      <vt:lpstr>PHS 398 Modular Cumulative</vt:lpstr>
      <vt:lpstr>Travel Calc</vt:lpstr>
      <vt:lpstr>Supplies&amp;Materials Calc</vt:lpstr>
      <vt:lpstr>Study Subjects Calc</vt:lpstr>
      <vt:lpstr>Consultant Calc</vt:lpstr>
      <vt:lpstr>Other Cost Calc</vt:lpstr>
      <vt:lpstr>PM Conversion</vt:lpstr>
      <vt:lpstr>'Budget Template'!Print_Area</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Yvonne Harris</cp:lastModifiedBy>
  <cp:lastPrinted>2018-07-03T18:41:37Z</cp:lastPrinted>
  <dcterms:created xsi:type="dcterms:W3CDTF">2018-03-22T17:24:19Z</dcterms:created>
  <dcterms:modified xsi:type="dcterms:W3CDTF">2024-07-23T18:40:46Z</dcterms:modified>
</cp:coreProperties>
</file>